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00" yWindow="15" windowWidth="14145" windowHeight="7875" tabRatio="848" firstSheet="1" activeTab="5"/>
  </bookViews>
  <sheets>
    <sheet name="DB" sheetId="11" state="hidden" r:id="rId1"/>
    <sheet name="매크로 보안수준 설명" sheetId="15" r:id="rId2"/>
    <sheet name="사용방법" sheetId="16" r:id="rId3"/>
    <sheet name="기본정보입력" sheetId="2" r:id="rId4"/>
    <sheet name="현금출납입력" sheetId="3" r:id="rId5"/>
    <sheet name="일계표" sheetId="4" r:id="rId6"/>
    <sheet name="연결 일계표" sheetId="8" state="hidden" r:id="rId7"/>
    <sheet name="데이터" sheetId="5" state="hidden" r:id="rId8"/>
    <sheet name="월계표" sheetId="6" r:id="rId9"/>
    <sheet name="사무실관리비" sheetId="17" r:id="rId10"/>
    <sheet name="연결 월계표" sheetId="9" state="hidden" r:id="rId11"/>
  </sheets>
  <externalReferences>
    <externalReference r:id="rId12"/>
  </externalReferences>
  <definedNames>
    <definedName name="_xlnm._FilterDatabase" localSheetId="9" hidden="1">사무실관리비!$A$2:$F$2</definedName>
    <definedName name="_xlnm._FilterDatabase" localSheetId="4" hidden="1">현금출납입력!$B$11:$H$1338</definedName>
    <definedName name="bizforms">"bizforms.co.kr"</definedName>
    <definedName name="_xlnm.Criteria" localSheetId="7">데이터!$A$2:$A$3</definedName>
    <definedName name="_xlnm.Criteria" localSheetId="4">현금출납입력!$B$8:$C$9</definedName>
    <definedName name="_xlnm.Extract" localSheetId="7">데이터!$A$4:$G$4</definedName>
    <definedName name="_xlnm.Print_Area" localSheetId="9">사무실관리비!$A$1:$F$130</definedName>
    <definedName name="_xlnm.Print_Area" localSheetId="8">월계표!$B$7:$I$54</definedName>
    <definedName name="_xlnm.Print_Area" localSheetId="5">일계표!$A$7:$H$47</definedName>
    <definedName name="_xlnm.Print_Area" localSheetId="4">현금출납입력!$A$1:$Q$1732</definedName>
    <definedName name="_xlnm.Print_Titles" localSheetId="9">사무실관리비!$1:$2</definedName>
    <definedName name="계정과목" localSheetId="9">OFFSET([1]기본정보입력!$F$12,0,0,COUNTA([1]기본정보입력!$F$12:$F$61),1)</definedName>
    <definedName name="계정과목">OFFSET(기본정보입력!$F$12,0,0,COUNTA(기본정보입력!$F$12:$F$61),1)</definedName>
    <definedName name="구분" localSheetId="9">OFFSET([1]기본정보입력!$B$12,0,0,COUNTA([1]기본정보입력!$B$12:$B$18),1)</definedName>
    <definedName name="구분">OFFSET(기본정보입력!$B$12,0,0,COUNTA(기본정보입력!$B$12:$B$18),1)</definedName>
    <definedName name="범위" localSheetId="9">OFFSET([1]현금출납입력!$B$11,0,0,COUNTA([1]현금출납입력!$B$11:$B$65536),7)</definedName>
    <definedName name="범위">OFFSET(현금출납입력!$B$11,0,0,COUNTA(현금출납입력!$B$11:$B$65536),7)</definedName>
  </definedNames>
  <calcPr calcId="144525"/>
</workbook>
</file>

<file path=xl/calcChain.xml><?xml version="1.0" encoding="utf-8"?>
<calcChain xmlns="http://schemas.openxmlformats.org/spreadsheetml/2006/main">
  <c r="L3" i="17" l="1"/>
  <c r="L4" i="17" s="1"/>
  <c r="L5" i="17" s="1"/>
  <c r="L6" i="17" s="1"/>
  <c r="L7" i="17" s="1"/>
  <c r="L8" i="17" s="1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E3" i="17"/>
  <c r="E4" i="17" s="1"/>
  <c r="E5" i="17" s="1"/>
  <c r="E6" i="17" s="1"/>
  <c r="E7" i="17" s="1"/>
  <c r="E8" i="17" s="1"/>
  <c r="E9" i="17" s="1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E32" i="17" s="1"/>
  <c r="E33" i="17" s="1"/>
  <c r="B46" i="4" l="1"/>
  <c r="B2" i="9"/>
  <c r="C2" i="9"/>
  <c r="D2" i="9"/>
  <c r="E2" i="9"/>
  <c r="F2" i="9"/>
  <c r="B4" i="9"/>
  <c r="C4" i="9"/>
  <c r="D4" i="9"/>
  <c r="E4" i="9"/>
  <c r="F4" i="9"/>
  <c r="B6" i="9"/>
  <c r="C6" i="9"/>
  <c r="D6" i="9"/>
  <c r="E6" i="9"/>
  <c r="F6" i="9"/>
  <c r="B8" i="9"/>
  <c r="C8" i="9"/>
  <c r="D8" i="9"/>
  <c r="E8" i="9"/>
  <c r="F8" i="9"/>
  <c r="B10" i="9"/>
  <c r="C10" i="9"/>
  <c r="D10" i="9"/>
  <c r="E10" i="9"/>
  <c r="F10" i="9"/>
  <c r="B12" i="9"/>
  <c r="C12" i="9"/>
  <c r="D12" i="9"/>
  <c r="E12" i="9"/>
  <c r="F12" i="9"/>
  <c r="B14" i="9"/>
  <c r="C14" i="9"/>
  <c r="D14" i="9"/>
  <c r="E14" i="9"/>
  <c r="F14" i="9"/>
  <c r="B16" i="9"/>
  <c r="C16" i="9"/>
  <c r="D16" i="9"/>
  <c r="E16" i="9"/>
  <c r="F16" i="9"/>
  <c r="B18" i="9"/>
  <c r="C18" i="9"/>
  <c r="D18" i="9"/>
  <c r="E18" i="9"/>
  <c r="F18" i="9"/>
  <c r="B20" i="9"/>
  <c r="C20" i="9"/>
  <c r="D20" i="9"/>
  <c r="E20" i="9"/>
  <c r="F20" i="9"/>
  <c r="B24" i="9"/>
  <c r="C24" i="9"/>
  <c r="D24" i="9"/>
  <c r="E24" i="9"/>
  <c r="F24" i="9"/>
  <c r="G24" i="9"/>
  <c r="B26" i="9"/>
  <c r="C26" i="9"/>
  <c r="D26" i="9"/>
  <c r="E26" i="9"/>
  <c r="F26" i="9"/>
  <c r="G26" i="9"/>
  <c r="B28" i="9"/>
  <c r="C28" i="9"/>
  <c r="D28" i="9"/>
  <c r="E28" i="9"/>
  <c r="F28" i="9"/>
  <c r="G28" i="9"/>
  <c r="B30" i="9"/>
  <c r="C30" i="9"/>
  <c r="D30" i="9"/>
  <c r="E30" i="9"/>
  <c r="F30" i="9"/>
  <c r="G30" i="9"/>
  <c r="B32" i="9"/>
  <c r="C32" i="9"/>
  <c r="D32" i="9"/>
  <c r="E32" i="9"/>
  <c r="F32" i="9"/>
  <c r="G32" i="9"/>
  <c r="B34" i="9"/>
  <c r="C34" i="9"/>
  <c r="D34" i="9"/>
  <c r="E34" i="9"/>
  <c r="F34" i="9"/>
  <c r="G34" i="9"/>
  <c r="B36" i="9"/>
  <c r="C36" i="9"/>
  <c r="D36" i="9"/>
  <c r="E36" i="9"/>
  <c r="F36" i="9"/>
  <c r="G36" i="9"/>
  <c r="B38" i="9"/>
  <c r="C38" i="9"/>
  <c r="D38" i="9"/>
  <c r="E38" i="9"/>
  <c r="F38" i="9"/>
  <c r="G38" i="9"/>
  <c r="B40" i="9"/>
  <c r="C40" i="9"/>
  <c r="D40" i="9"/>
  <c r="E40" i="9"/>
  <c r="F40" i="9"/>
  <c r="G40" i="9"/>
  <c r="B42" i="9"/>
  <c r="C42" i="9"/>
  <c r="D42" i="9"/>
  <c r="E42" i="9"/>
  <c r="F42" i="9"/>
  <c r="G42" i="9"/>
  <c r="B44" i="9"/>
  <c r="C44" i="9"/>
  <c r="D44" i="9"/>
  <c r="E44" i="9"/>
  <c r="F44" i="9"/>
  <c r="G44" i="9"/>
  <c r="B46" i="9"/>
  <c r="C46" i="9"/>
  <c r="D46" i="9"/>
  <c r="E46" i="9"/>
  <c r="F46" i="9"/>
  <c r="G46" i="9"/>
  <c r="B48" i="9"/>
  <c r="C48" i="9"/>
  <c r="D48" i="9"/>
  <c r="E48" i="9"/>
  <c r="F48" i="9"/>
  <c r="G48" i="9"/>
  <c r="B50" i="9"/>
  <c r="C50" i="9"/>
  <c r="D50" i="9"/>
  <c r="E50" i="9"/>
  <c r="F50" i="9"/>
  <c r="G50" i="9"/>
  <c r="B52" i="9"/>
  <c r="C52" i="9"/>
  <c r="D52" i="9"/>
  <c r="E52" i="9"/>
  <c r="F52" i="9"/>
  <c r="G52" i="9"/>
  <c r="B54" i="9"/>
  <c r="C54" i="9"/>
  <c r="D54" i="9"/>
  <c r="E54" i="9"/>
  <c r="F54" i="9"/>
  <c r="G54" i="9"/>
  <c r="B56" i="9"/>
  <c r="C56" i="9"/>
  <c r="D56" i="9"/>
  <c r="E56" i="9"/>
  <c r="F56" i="9"/>
  <c r="G56" i="9"/>
  <c r="B58" i="9"/>
  <c r="C58" i="9"/>
  <c r="D58" i="9"/>
  <c r="E58" i="9"/>
  <c r="F58" i="9"/>
  <c r="G58" i="9"/>
  <c r="B60" i="9"/>
  <c r="C60" i="9"/>
  <c r="D60" i="9"/>
  <c r="E60" i="9"/>
  <c r="F60" i="9"/>
  <c r="G60" i="9"/>
  <c r="B62" i="9"/>
  <c r="C62" i="9"/>
  <c r="D62" i="9"/>
  <c r="E62" i="9"/>
  <c r="F62" i="9"/>
  <c r="G62" i="9"/>
  <c r="B64" i="9"/>
  <c r="C64" i="9"/>
  <c r="D64" i="9"/>
  <c r="E64" i="9"/>
  <c r="F64" i="9"/>
  <c r="G64" i="9"/>
  <c r="B66" i="9"/>
  <c r="C66" i="9"/>
  <c r="D66" i="9"/>
  <c r="E66" i="9"/>
  <c r="F66" i="9"/>
  <c r="G66" i="9"/>
  <c r="B68" i="9"/>
  <c r="C68" i="9"/>
  <c r="D68" i="9"/>
  <c r="E68" i="9"/>
  <c r="F68" i="9"/>
  <c r="G68" i="9"/>
  <c r="B70" i="9"/>
  <c r="C70" i="9"/>
  <c r="D70" i="9"/>
  <c r="E70" i="9"/>
  <c r="F70" i="9"/>
  <c r="G70" i="9"/>
  <c r="B72" i="9"/>
  <c r="C72" i="9"/>
  <c r="D72" i="9"/>
  <c r="E72" i="9"/>
  <c r="F72" i="9"/>
  <c r="G72" i="9"/>
  <c r="C10" i="6"/>
  <c r="D10" i="6"/>
  <c r="C11" i="6"/>
  <c r="B14" i="6"/>
  <c r="C3" i="9" s="1"/>
  <c r="B15" i="6"/>
  <c r="F5" i="9" s="1"/>
  <c r="B16" i="6"/>
  <c r="F7" i="9" s="1"/>
  <c r="B17" i="6"/>
  <c r="F9" i="9" s="1"/>
  <c r="B18" i="6"/>
  <c r="F11" i="9" s="1"/>
  <c r="B19" i="6"/>
  <c r="F13" i="9" s="1"/>
  <c r="B20" i="6"/>
  <c r="F15" i="9" s="1"/>
  <c r="B21" i="6"/>
  <c r="C17" i="9" s="1"/>
  <c r="B22" i="6"/>
  <c r="F19" i="9" s="1"/>
  <c r="B23" i="6"/>
  <c r="F21" i="9" s="1"/>
  <c r="B28" i="6"/>
  <c r="D25" i="9"/>
  <c r="F28" i="6"/>
  <c r="G25" i="9" s="1"/>
  <c r="B29" i="6"/>
  <c r="D27" i="9" s="1"/>
  <c r="F29" i="6"/>
  <c r="G27" i="9" s="1"/>
  <c r="B30" i="6"/>
  <c r="D29" i="9" s="1"/>
  <c r="F30" i="6"/>
  <c r="G29" i="9" s="1"/>
  <c r="B31" i="6"/>
  <c r="D31" i="9" s="1"/>
  <c r="F31" i="6"/>
  <c r="G31" i="9" s="1"/>
  <c r="B32" i="6"/>
  <c r="D33" i="9" s="1"/>
  <c r="F32" i="6"/>
  <c r="G33" i="9" s="1"/>
  <c r="B33" i="6"/>
  <c r="D35" i="9" s="1"/>
  <c r="F33" i="6"/>
  <c r="G35" i="9" s="1"/>
  <c r="B34" i="6"/>
  <c r="D37" i="9" s="1"/>
  <c r="F34" i="6"/>
  <c r="G37" i="9" s="1"/>
  <c r="B35" i="6"/>
  <c r="D39" i="9" s="1"/>
  <c r="F35" i="6"/>
  <c r="G39" i="9" s="1"/>
  <c r="B36" i="6"/>
  <c r="D41" i="9" s="1"/>
  <c r="F36" i="6"/>
  <c r="G41" i="9" s="1"/>
  <c r="B37" i="6"/>
  <c r="D43" i="9" s="1"/>
  <c r="F37" i="6"/>
  <c r="G43" i="9" s="1"/>
  <c r="B38" i="6"/>
  <c r="D45" i="9" s="1"/>
  <c r="F38" i="6"/>
  <c r="G45" i="9" s="1"/>
  <c r="B39" i="6"/>
  <c r="D47" i="9" s="1"/>
  <c r="F39" i="6"/>
  <c r="G47" i="9" s="1"/>
  <c r="B40" i="6"/>
  <c r="D49" i="9" s="1"/>
  <c r="F40" i="6"/>
  <c r="G49" i="9" s="1"/>
  <c r="B41" i="6"/>
  <c r="D51" i="9" s="1"/>
  <c r="F41" i="6"/>
  <c r="G51" i="9" s="1"/>
  <c r="B42" i="6"/>
  <c r="D53" i="9" s="1"/>
  <c r="F42" i="6"/>
  <c r="G53" i="9" s="1"/>
  <c r="B43" i="6"/>
  <c r="D55" i="9" s="1"/>
  <c r="F43" i="6"/>
  <c r="G55" i="9" s="1"/>
  <c r="B44" i="6"/>
  <c r="D57" i="9" s="1"/>
  <c r="F44" i="6"/>
  <c r="G57" i="9" s="1"/>
  <c r="B45" i="6"/>
  <c r="D59" i="9" s="1"/>
  <c r="F45" i="6"/>
  <c r="G59" i="9" s="1"/>
  <c r="B46" i="6"/>
  <c r="D61" i="9" s="1"/>
  <c r="F46" i="6"/>
  <c r="G61" i="9" s="1"/>
  <c r="B47" i="6"/>
  <c r="D63" i="9" s="1"/>
  <c r="F47" i="6"/>
  <c r="G63" i="9" s="1"/>
  <c r="B48" i="6"/>
  <c r="D65" i="9" s="1"/>
  <c r="F48" i="6"/>
  <c r="G65" i="9" s="1"/>
  <c r="B49" i="6"/>
  <c r="D67" i="9" s="1"/>
  <c r="F49" i="6"/>
  <c r="G67" i="9" s="1"/>
  <c r="B50" i="6"/>
  <c r="D69" i="9" s="1"/>
  <c r="F50" i="6"/>
  <c r="G69" i="9" s="1"/>
  <c r="B51" i="6"/>
  <c r="D71" i="9" s="1"/>
  <c r="F51" i="6"/>
  <c r="G71" i="9" s="1"/>
  <c r="B52" i="6"/>
  <c r="D73" i="9" s="1"/>
  <c r="F52" i="6"/>
  <c r="G73" i="9" s="1"/>
  <c r="G54" i="6"/>
  <c r="A2" i="5"/>
  <c r="A3" i="5"/>
  <c r="A4" i="5"/>
  <c r="B4" i="5"/>
  <c r="C4" i="5"/>
  <c r="D4" i="5"/>
  <c r="E4" i="5"/>
  <c r="F4" i="5"/>
  <c r="G4" i="5"/>
  <c r="B2" i="8"/>
  <c r="C2" i="8"/>
  <c r="D2" i="8"/>
  <c r="E2" i="8"/>
  <c r="B4" i="8"/>
  <c r="C4" i="8"/>
  <c r="D4" i="8"/>
  <c r="E4" i="8"/>
  <c r="B6" i="8"/>
  <c r="C6" i="8"/>
  <c r="D6" i="8"/>
  <c r="E6" i="8"/>
  <c r="B8" i="8"/>
  <c r="C8" i="8"/>
  <c r="D8" i="8"/>
  <c r="E8" i="8"/>
  <c r="B10" i="8"/>
  <c r="C10" i="8"/>
  <c r="D10" i="8"/>
  <c r="E10" i="8"/>
  <c r="B12" i="8"/>
  <c r="C12" i="8"/>
  <c r="D12" i="8"/>
  <c r="E12" i="8"/>
  <c r="B14" i="8"/>
  <c r="C14" i="8"/>
  <c r="D14" i="8"/>
  <c r="E14" i="8"/>
  <c r="B16" i="8"/>
  <c r="C16" i="8"/>
  <c r="D16" i="8"/>
  <c r="E16" i="8"/>
  <c r="B18" i="8"/>
  <c r="C18" i="8"/>
  <c r="D18" i="8"/>
  <c r="E18" i="8"/>
  <c r="B20" i="8"/>
  <c r="C20" i="8"/>
  <c r="D20" i="8"/>
  <c r="E20" i="8"/>
  <c r="D7" i="8"/>
  <c r="B14" i="4"/>
  <c r="C3" i="8" s="1"/>
  <c r="B15" i="4"/>
  <c r="C5" i="8" s="1"/>
  <c r="B16" i="4"/>
  <c r="E7" i="8" s="1"/>
  <c r="B17" i="4"/>
  <c r="C9" i="8" s="1"/>
  <c r="B18" i="4"/>
  <c r="C11" i="8" s="1"/>
  <c r="B19" i="4"/>
  <c r="C13" i="8" s="1"/>
  <c r="B20" i="4"/>
  <c r="C15" i="8" s="1"/>
  <c r="B21" i="4"/>
  <c r="C17" i="8" s="1"/>
  <c r="B22" i="4"/>
  <c r="E19" i="8" s="1"/>
  <c r="B23" i="4"/>
  <c r="E21" i="8" s="1"/>
  <c r="F47" i="4"/>
  <c r="F84" i="4" s="1"/>
  <c r="B69" i="4"/>
  <c r="C69" i="4"/>
  <c r="D69" i="4"/>
  <c r="F69" i="4"/>
  <c r="G69" i="4"/>
  <c r="B70" i="4"/>
  <c r="C70" i="4"/>
  <c r="D70" i="4"/>
  <c r="F70" i="4"/>
  <c r="G70" i="4"/>
  <c r="B71" i="4"/>
  <c r="C71" i="4"/>
  <c r="D71" i="4"/>
  <c r="F71" i="4"/>
  <c r="G71" i="4"/>
  <c r="B72" i="4"/>
  <c r="C72" i="4"/>
  <c r="D72" i="4"/>
  <c r="F72" i="4"/>
  <c r="G72" i="4"/>
  <c r="B73" i="4"/>
  <c r="C73" i="4"/>
  <c r="D73" i="4"/>
  <c r="F73" i="4"/>
  <c r="G73" i="4"/>
  <c r="B74" i="4"/>
  <c r="C74" i="4"/>
  <c r="D74" i="4"/>
  <c r="F74" i="4"/>
  <c r="G74" i="4"/>
  <c r="B75" i="4"/>
  <c r="C75" i="4"/>
  <c r="D75" i="4"/>
  <c r="F75" i="4"/>
  <c r="G75" i="4"/>
  <c r="B76" i="4"/>
  <c r="C76" i="4"/>
  <c r="D76" i="4"/>
  <c r="F76" i="4"/>
  <c r="G76" i="4"/>
  <c r="B77" i="4"/>
  <c r="C77" i="4"/>
  <c r="D77" i="4"/>
  <c r="F77" i="4"/>
  <c r="G77" i="4"/>
  <c r="B78" i="4"/>
  <c r="C78" i="4"/>
  <c r="D78" i="4"/>
  <c r="F78" i="4"/>
  <c r="G78" i="4"/>
  <c r="B79" i="4"/>
  <c r="C79" i="4"/>
  <c r="D79" i="4"/>
  <c r="F79" i="4"/>
  <c r="G79" i="4"/>
  <c r="B80" i="4"/>
  <c r="C80" i="4"/>
  <c r="D80" i="4"/>
  <c r="F80" i="4"/>
  <c r="G80" i="4"/>
  <c r="B81" i="4"/>
  <c r="C81" i="4"/>
  <c r="D81" i="4"/>
  <c r="F81" i="4"/>
  <c r="G81" i="4"/>
  <c r="B82" i="4"/>
  <c r="C82" i="4"/>
  <c r="D82" i="4"/>
  <c r="F82" i="4"/>
  <c r="G82" i="4"/>
  <c r="K8" i="3"/>
  <c r="L8" i="3"/>
  <c r="I9" i="3"/>
  <c r="J9" i="3"/>
  <c r="K9" i="3"/>
  <c r="L9" i="3"/>
  <c r="N612" i="3"/>
  <c r="C22" i="2"/>
  <c r="E3" i="8"/>
  <c r="D15" i="8"/>
  <c r="D11" i="8"/>
  <c r="D13" i="8"/>
  <c r="F61" i="9"/>
  <c r="F47" i="9"/>
  <c r="B59" i="9"/>
  <c r="E19" i="9"/>
  <c r="F35" i="9"/>
  <c r="B5" i="9"/>
  <c r="C65" i="9"/>
  <c r="E31" i="9"/>
  <c r="C15" i="9" l="1"/>
  <c r="C7" i="9"/>
  <c r="D5" i="8"/>
  <c r="F3" i="9"/>
  <c r="C53" i="9"/>
  <c r="E11" i="8"/>
  <c r="C13" i="9"/>
  <c r="C21" i="9"/>
  <c r="C5" i="9"/>
  <c r="E15" i="9"/>
  <c r="F67" i="9"/>
  <c r="E61" i="9"/>
  <c r="E29" i="9"/>
  <c r="B69" i="9"/>
  <c r="C57" i="9"/>
  <c r="B73" i="9"/>
  <c r="C37" i="9"/>
  <c r="B51" i="9"/>
  <c r="C59" i="9"/>
  <c r="E27" i="9"/>
  <c r="C29" i="9"/>
  <c r="C33" i="9"/>
  <c r="F51" i="9"/>
  <c r="C27" i="9"/>
  <c r="B15" i="9"/>
  <c r="E55" i="9"/>
  <c r="C35" i="9"/>
  <c r="F53" i="9"/>
  <c r="F63" i="9"/>
  <c r="E73" i="9"/>
  <c r="B3" i="9"/>
  <c r="C31" i="9"/>
  <c r="C51" i="9"/>
  <c r="D11" i="9"/>
  <c r="C43" i="9"/>
  <c r="D3" i="9"/>
  <c r="F57" i="9"/>
  <c r="B7" i="9"/>
  <c r="E45" i="9"/>
  <c r="B49" i="9"/>
  <c r="E71" i="9"/>
  <c r="E67" i="9"/>
  <c r="E3" i="9"/>
  <c r="F31" i="9"/>
  <c r="C61" i="9"/>
  <c r="F41" i="9"/>
  <c r="E63" i="9"/>
  <c r="E41" i="9"/>
  <c r="B71" i="9"/>
  <c r="B33" i="9"/>
  <c r="C69" i="9"/>
  <c r="E13" i="9"/>
  <c r="D21" i="9"/>
  <c r="B27" i="9"/>
  <c r="D13" i="9"/>
  <c r="F33" i="9"/>
  <c r="F73" i="9"/>
  <c r="E9" i="9"/>
  <c r="C73" i="9"/>
  <c r="E25" i="9"/>
  <c r="E47" i="9"/>
  <c r="D15" i="9"/>
  <c r="F55" i="9"/>
  <c r="C55" i="9"/>
  <c r="F49" i="9"/>
  <c r="B13" i="9"/>
  <c r="F27" i="9"/>
  <c r="C41" i="9"/>
  <c r="B67" i="9"/>
  <c r="B39" i="9"/>
  <c r="E17" i="9"/>
  <c r="F71" i="9"/>
  <c r="D17" i="9"/>
  <c r="F65" i="9"/>
  <c r="B43" i="9"/>
  <c r="B55" i="9"/>
  <c r="B35" i="9"/>
  <c r="C63" i="9"/>
  <c r="E5" i="9"/>
  <c r="C47" i="9"/>
  <c r="B47" i="9"/>
  <c r="E65" i="9"/>
  <c r="F59" i="9"/>
  <c r="E7" i="9"/>
  <c r="E39" i="9"/>
  <c r="B37" i="9"/>
  <c r="C39" i="9"/>
  <c r="C49" i="9"/>
  <c r="E33" i="9"/>
  <c r="D5" i="9"/>
  <c r="E59" i="9"/>
  <c r="F69" i="9"/>
  <c r="E57" i="9"/>
  <c r="D9" i="9"/>
  <c r="B45" i="9"/>
  <c r="E43" i="9"/>
  <c r="F25" i="9"/>
  <c r="B19" i="9"/>
  <c r="F37" i="9"/>
  <c r="F43" i="9"/>
  <c r="B41" i="9"/>
  <c r="E35" i="9"/>
  <c r="C67" i="9"/>
  <c r="B63" i="9"/>
  <c r="E69" i="9"/>
  <c r="C71" i="9"/>
  <c r="E11" i="9"/>
  <c r="B25" i="9"/>
  <c r="B21" i="9"/>
  <c r="B65" i="9"/>
  <c r="E21" i="9"/>
  <c r="E51" i="9"/>
  <c r="E53" i="9"/>
  <c r="D7" i="9"/>
  <c r="B17" i="9"/>
  <c r="B61" i="9"/>
  <c r="C45" i="9"/>
  <c r="E37" i="9"/>
  <c r="E49" i="9"/>
  <c r="B57" i="9"/>
  <c r="F29" i="9"/>
  <c r="B31" i="9"/>
  <c r="B53" i="9"/>
  <c r="C25" i="9"/>
  <c r="D19" i="9"/>
  <c r="B11" i="9"/>
  <c r="F39" i="9"/>
  <c r="F45" i="9"/>
  <c r="B29" i="9"/>
  <c r="B9" i="9"/>
  <c r="C19" i="9"/>
  <c r="C11" i="9"/>
  <c r="C19" i="8"/>
  <c r="C21" i="8"/>
  <c r="F17" i="9"/>
  <c r="E5" i="8"/>
  <c r="C9" i="9"/>
  <c r="C7" i="8"/>
  <c r="D21" i="8"/>
  <c r="B5" i="8"/>
  <c r="B9" i="8"/>
  <c r="B3" i="8"/>
  <c r="B21" i="8"/>
  <c r="B7" i="8"/>
  <c r="D17" i="8"/>
  <c r="D3" i="8"/>
  <c r="B19" i="8"/>
  <c r="B15" i="8"/>
  <c r="D9" i="8"/>
  <c r="B11" i="8"/>
  <c r="D19" i="8"/>
  <c r="B13" i="8"/>
  <c r="B17" i="8"/>
  <c r="E13" i="8"/>
  <c r="E15" i="8"/>
  <c r="E17" i="8"/>
  <c r="E9" i="8"/>
  <c r="I33" i="6"/>
  <c r="D15" i="6"/>
  <c r="E33" i="6"/>
  <c r="E49" i="6"/>
  <c r="D22" i="4"/>
  <c r="E46" i="6"/>
  <c r="I51" i="6"/>
  <c r="E41" i="6"/>
  <c r="I44" i="6"/>
  <c r="H51" i="6"/>
  <c r="D47" i="6"/>
  <c r="H42" i="6"/>
  <c r="D16" i="6"/>
  <c r="E47" i="6"/>
  <c r="F20" i="4"/>
  <c r="D37" i="6"/>
  <c r="E21" i="4"/>
  <c r="I46" i="6"/>
  <c r="F18" i="6"/>
  <c r="I50" i="6"/>
  <c r="D20" i="6"/>
  <c r="D40" i="6"/>
  <c r="H49" i="6"/>
  <c r="D19" i="6"/>
  <c r="H45" i="6"/>
  <c r="E32" i="6"/>
  <c r="H31" i="6"/>
  <c r="I49" i="6"/>
  <c r="H50" i="6"/>
  <c r="I35" i="6"/>
  <c r="F17" i="6"/>
  <c r="E38" i="6"/>
  <c r="D43" i="6"/>
  <c r="E29" i="6"/>
  <c r="H47" i="6"/>
  <c r="D20" i="4"/>
  <c r="D46" i="6"/>
  <c r="D39" i="6"/>
  <c r="H35" i="6"/>
  <c r="I48" i="6"/>
  <c r="D22" i="6"/>
  <c r="E43" i="6"/>
  <c r="D34" i="6"/>
  <c r="I41" i="6"/>
  <c r="D31" i="6"/>
  <c r="E16" i="6"/>
  <c r="F16" i="6"/>
  <c r="I29" i="6"/>
  <c r="H33" i="6"/>
  <c r="D21" i="4"/>
  <c r="E18" i="6"/>
  <c r="E45" i="6"/>
  <c r="D28" i="6"/>
  <c r="E19" i="6"/>
  <c r="E17" i="4"/>
  <c r="D45" i="6"/>
  <c r="D17" i="6"/>
  <c r="E51" i="6"/>
  <c r="E21" i="6"/>
  <c r="D30" i="6"/>
  <c r="D35" i="6"/>
  <c r="E37" i="6"/>
  <c r="D17" i="4"/>
  <c r="E40" i="6"/>
  <c r="F19" i="4"/>
  <c r="D41" i="6"/>
  <c r="D29" i="6"/>
  <c r="D32" i="6"/>
  <c r="D44" i="6"/>
  <c r="E15" i="6"/>
  <c r="D38" i="6"/>
  <c r="H30" i="6"/>
  <c r="H44" i="6"/>
  <c r="E20" i="4"/>
  <c r="D51" i="6"/>
  <c r="E35" i="6"/>
  <c r="I32" i="6"/>
  <c r="D33" i="6"/>
  <c r="I52" i="6"/>
  <c r="H37" i="6"/>
  <c r="F21" i="6"/>
  <c r="E14" i="6"/>
  <c r="H38" i="6"/>
  <c r="D21" i="6"/>
  <c r="F20" i="6"/>
  <c r="F21" i="4"/>
  <c r="E48" i="6"/>
  <c r="D48" i="6"/>
  <c r="I43" i="6"/>
  <c r="E28" i="6"/>
  <c r="E19" i="4"/>
  <c r="E42" i="6"/>
  <c r="F22" i="4"/>
  <c r="E30" i="6"/>
  <c r="F22" i="6"/>
  <c r="E36" i="6"/>
  <c r="E39" i="6"/>
  <c r="I38" i="6"/>
  <c r="E50" i="6"/>
  <c r="H41" i="6"/>
  <c r="I34" i="6"/>
  <c r="H39" i="6"/>
  <c r="D50" i="6"/>
  <c r="D18" i="6"/>
  <c r="E44" i="6"/>
  <c r="I30" i="6"/>
  <c r="F17" i="4"/>
  <c r="H36" i="6"/>
  <c r="D42" i="6"/>
  <c r="E20" i="6"/>
  <c r="I40" i="6"/>
  <c r="H29" i="6"/>
  <c r="D49" i="6"/>
  <c r="H32" i="6"/>
  <c r="D36" i="6"/>
  <c r="H34" i="6"/>
  <c r="E22" i="4"/>
  <c r="H48" i="6"/>
  <c r="D18" i="4"/>
  <c r="H40" i="6"/>
  <c r="F23" i="4"/>
  <c r="E34" i="6"/>
  <c r="I36" i="6"/>
  <c r="I45" i="6"/>
  <c r="E17" i="6"/>
  <c r="I39" i="6"/>
  <c r="H52" i="6"/>
  <c r="I31" i="6"/>
  <c r="I37" i="6"/>
  <c r="F19" i="6"/>
  <c r="D52" i="6"/>
  <c r="E18" i="4"/>
  <c r="E52" i="6"/>
  <c r="F15" i="6"/>
  <c r="F14" i="6"/>
  <c r="E23" i="4"/>
  <c r="I28" i="6"/>
  <c r="I42" i="6"/>
  <c r="H46" i="6"/>
  <c r="E22" i="6"/>
  <c r="D23" i="4"/>
  <c r="F18" i="4"/>
  <c r="E31" i="6"/>
  <c r="D19" i="4"/>
  <c r="H43" i="6"/>
  <c r="H28" i="6"/>
  <c r="I47" i="6"/>
  <c r="D14" i="6"/>
  <c r="D24" i="6" l="1"/>
  <c r="G14" i="6"/>
  <c r="G19" i="4"/>
  <c r="G23" i="4"/>
  <c r="F24" i="6"/>
  <c r="G17" i="4"/>
  <c r="G17" i="6"/>
  <c r="H53" i="6"/>
  <c r="G21" i="4"/>
  <c r="G18" i="4"/>
  <c r="G22" i="6"/>
  <c r="G20" i="4"/>
  <c r="G18" i="6"/>
  <c r="G19" i="6"/>
  <c r="G20" i="6"/>
  <c r="I53" i="6"/>
  <c r="G21" i="6"/>
  <c r="G16" i="6"/>
  <c r="E24" i="6"/>
  <c r="G22" i="4"/>
  <c r="G15" i="6"/>
  <c r="G24" i="6" l="1"/>
</calcChain>
</file>

<file path=xl/sharedStrings.xml><?xml version="1.0" encoding="utf-8"?>
<sst xmlns="http://schemas.openxmlformats.org/spreadsheetml/2006/main" count="1413" uniqueCount="652">
  <si>
    <t>금융 기관명</t>
  </si>
  <si>
    <t>전 일 잔 고</t>
  </si>
  <si>
    <t>합          계</t>
  </si>
  <si>
    <t>계정과목</t>
    <phoneticPr fontId="4" type="noConversion"/>
  </si>
  <si>
    <t>구  분</t>
    <phoneticPr fontId="4" type="noConversion"/>
  </si>
  <si>
    <t>적    요</t>
    <phoneticPr fontId="4" type="noConversion"/>
  </si>
  <si>
    <t>비  고</t>
    <phoneticPr fontId="4" type="noConversion"/>
  </si>
  <si>
    <t>1. 예금 및 현금 입출금 현황</t>
    <phoneticPr fontId="4" type="noConversion"/>
  </si>
  <si>
    <t>2. 상세 입출금 현황</t>
    <phoneticPr fontId="4" type="noConversion"/>
  </si>
  <si>
    <t>합    계</t>
    <phoneticPr fontId="4" type="noConversion"/>
  </si>
  <si>
    <t>적        요</t>
    <phoneticPr fontId="4" type="noConversion"/>
  </si>
  <si>
    <t>입   금</t>
    <phoneticPr fontId="4" type="noConversion"/>
  </si>
  <si>
    <t>지   출</t>
    <phoneticPr fontId="4" type="noConversion"/>
  </si>
  <si>
    <t>합          계</t>
    <phoneticPr fontId="4" type="noConversion"/>
  </si>
  <si>
    <t>현금</t>
    <phoneticPr fontId="4" type="noConversion"/>
  </si>
  <si>
    <t>최 초 잔 고</t>
    <phoneticPr fontId="4" type="noConversion"/>
  </si>
  <si>
    <t>회 사 명</t>
    <phoneticPr fontId="4" type="noConversion"/>
  </si>
  <si>
    <t>담 당 자</t>
    <phoneticPr fontId="4" type="noConversion"/>
  </si>
  <si>
    <t>날  짜</t>
    <phoneticPr fontId="4" type="noConversion"/>
  </si>
  <si>
    <t>구 분</t>
    <phoneticPr fontId="4" type="noConversion"/>
  </si>
  <si>
    <t>출   금</t>
    <phoneticPr fontId="4" type="noConversion"/>
  </si>
  <si>
    <t>입  금</t>
    <phoneticPr fontId="4" type="noConversion"/>
  </si>
  <si>
    <t>인  출</t>
    <phoneticPr fontId="4" type="noConversion"/>
  </si>
  <si>
    <t>금일잔고</t>
    <phoneticPr fontId="4" type="noConversion"/>
  </si>
  <si>
    <t>비  고</t>
    <phoneticPr fontId="4" type="noConversion"/>
  </si>
  <si>
    <t>일     계     표</t>
    <phoneticPr fontId="4" type="noConversion"/>
  </si>
  <si>
    <t>시작날짜</t>
    <phoneticPr fontId="4" type="noConversion"/>
  </si>
  <si>
    <t>종료날짜</t>
    <phoneticPr fontId="4" type="noConversion"/>
  </si>
  <si>
    <t>날  짜</t>
    <phoneticPr fontId="4" type="noConversion"/>
  </si>
  <si>
    <t>1. 예금 및 현금 입출금 현황</t>
    <phoneticPr fontId="4" type="noConversion"/>
  </si>
  <si>
    <t>입  금</t>
    <phoneticPr fontId="4" type="noConversion"/>
  </si>
  <si>
    <t>인  출</t>
    <phoneticPr fontId="4" type="noConversion"/>
  </si>
  <si>
    <t>비  고</t>
    <phoneticPr fontId="4" type="noConversion"/>
  </si>
  <si>
    <t>순번</t>
    <phoneticPr fontId="4" type="noConversion"/>
  </si>
  <si>
    <t>외상매출금</t>
    <phoneticPr fontId="4" type="noConversion"/>
  </si>
  <si>
    <t>월     계     표</t>
    <phoneticPr fontId="4" type="noConversion"/>
  </si>
  <si>
    <t>작  성  자 :</t>
    <phoneticPr fontId="4" type="noConversion"/>
  </si>
  <si>
    <t>기  준  월 :</t>
    <phoneticPr fontId="4" type="noConversion"/>
  </si>
  <si>
    <t>2. 계정과목별 입출금 현황</t>
    <phoneticPr fontId="4" type="noConversion"/>
  </si>
  <si>
    <t>입  금</t>
    <phoneticPr fontId="4" type="noConversion"/>
  </si>
  <si>
    <t>지  출</t>
    <phoneticPr fontId="4" type="noConversion"/>
  </si>
  <si>
    <t>금월잔고</t>
    <phoneticPr fontId="4" type="noConversion"/>
  </si>
  <si>
    <t>전월잔고</t>
    <phoneticPr fontId="4" type="noConversion"/>
  </si>
  <si>
    <t>합      계</t>
    <phoneticPr fontId="4" type="noConversion"/>
  </si>
  <si>
    <t>시트 보호해제</t>
  </si>
  <si>
    <t>문서서식 포탈비즈폼 www.bizforms.co.kr</t>
  </si>
  <si>
    <t>본 문서의 저작권은 비즈폼에 있습니다!</t>
  </si>
  <si>
    <t>무단 복제 배포시 법적 불이익을 받을 수 있습니다!</t>
  </si>
  <si>
    <t>비 즈 폼</t>
    <phoneticPr fontId="4" type="noConversion"/>
  </si>
  <si>
    <t>기준년</t>
    <phoneticPr fontId="4" type="noConversion"/>
  </si>
  <si>
    <t>기준월</t>
    <phoneticPr fontId="4" type="noConversion"/>
  </si>
  <si>
    <t>담  당</t>
    <phoneticPr fontId="4" type="noConversion"/>
  </si>
  <si>
    <t>사  장</t>
    <phoneticPr fontId="4" type="noConversion"/>
  </si>
  <si>
    <t>과  장</t>
    <phoneticPr fontId="4" type="noConversion"/>
  </si>
  <si>
    <t>복리후생비</t>
    <phoneticPr fontId="4" type="noConversion"/>
  </si>
  <si>
    <t>지급수수료</t>
    <phoneticPr fontId="4" type="noConversion"/>
  </si>
  <si>
    <t>비품구입비</t>
    <phoneticPr fontId="4" type="noConversion"/>
  </si>
  <si>
    <t>교통비</t>
    <phoneticPr fontId="4" type="noConversion"/>
  </si>
  <si>
    <t>식비</t>
    <phoneticPr fontId="4" type="noConversion"/>
  </si>
  <si>
    <t>식비</t>
  </si>
  <si>
    <t>소모품비</t>
    <phoneticPr fontId="4" type="noConversion"/>
  </si>
  <si>
    <t>세금과공과</t>
    <phoneticPr fontId="4" type="noConversion"/>
  </si>
  <si>
    <t>외상매입금</t>
    <phoneticPr fontId="4" type="noConversion"/>
  </si>
  <si>
    <t>차량유지비</t>
    <phoneticPr fontId="4" type="noConversion"/>
  </si>
  <si>
    <t>접대비</t>
    <phoneticPr fontId="4" type="noConversion"/>
  </si>
  <si>
    <t>창업비</t>
    <phoneticPr fontId="4" type="noConversion"/>
  </si>
  <si>
    <t>예금인출</t>
    <phoneticPr fontId="4" type="noConversion"/>
  </si>
  <si>
    <t>예금</t>
  </si>
  <si>
    <t>예금</t>
    <phoneticPr fontId="4" type="noConversion"/>
  </si>
  <si>
    <t>현금</t>
    <phoneticPr fontId="4" type="noConversion"/>
  </si>
  <si>
    <t>차량유지비</t>
    <phoneticPr fontId="4" type="noConversion"/>
  </si>
  <si>
    <t>시재입금</t>
    <phoneticPr fontId="4" type="noConversion"/>
  </si>
  <si>
    <t>예금</t>
    <phoneticPr fontId="4" type="noConversion"/>
  </si>
  <si>
    <t>수선비</t>
    <phoneticPr fontId="4" type="noConversion"/>
  </si>
  <si>
    <t>식비</t>
    <phoneticPr fontId="4" type="noConversion"/>
  </si>
  <si>
    <t>출자금</t>
    <phoneticPr fontId="4" type="noConversion"/>
  </si>
  <si>
    <t>임차보증금</t>
    <phoneticPr fontId="4" type="noConversion"/>
  </si>
  <si>
    <t>영업외수익</t>
    <phoneticPr fontId="4" type="noConversion"/>
  </si>
  <si>
    <t>도서인쇄비</t>
    <phoneticPr fontId="4" type="noConversion"/>
  </si>
  <si>
    <t>외상매입금</t>
    <phoneticPr fontId="4" type="noConversion"/>
  </si>
  <si>
    <t>외상매출금</t>
    <phoneticPr fontId="4" type="noConversion"/>
  </si>
  <si>
    <t>담  당</t>
    <phoneticPr fontId="4" type="noConversion"/>
  </si>
  <si>
    <t>일     자 :</t>
    <phoneticPr fontId="4" type="noConversion"/>
  </si>
  <si>
    <t>급여</t>
    <phoneticPr fontId="4" type="noConversion"/>
  </si>
  <si>
    <t>직원식대</t>
    <phoneticPr fontId="4" type="noConversion"/>
  </si>
  <si>
    <t>통신비</t>
    <phoneticPr fontId="4" type="noConversion"/>
  </si>
  <si>
    <t>자재비</t>
    <phoneticPr fontId="4" type="noConversion"/>
  </si>
  <si>
    <t>경조사비</t>
    <phoneticPr fontId="4" type="noConversion"/>
  </si>
  <si>
    <t>노무비</t>
    <phoneticPr fontId="4" type="noConversion"/>
  </si>
  <si>
    <t>지급임차료</t>
    <phoneticPr fontId="4" type="noConversion"/>
  </si>
  <si>
    <t>보험료</t>
    <phoneticPr fontId="4" type="noConversion"/>
  </si>
  <si>
    <t>공사대금</t>
    <phoneticPr fontId="4" type="noConversion"/>
  </si>
  <si>
    <t>운반비</t>
    <phoneticPr fontId="4" type="noConversion"/>
  </si>
  <si>
    <t>유대-3265</t>
    <phoneticPr fontId="4" type="noConversion"/>
  </si>
  <si>
    <t>기준 일자</t>
    <phoneticPr fontId="4" type="noConversion"/>
  </si>
  <si>
    <t>자재비-하샘</t>
    <phoneticPr fontId="4" type="noConversion"/>
  </si>
  <si>
    <t>수도광열비</t>
    <phoneticPr fontId="4" type="noConversion"/>
  </si>
  <si>
    <t>장비사용료</t>
    <phoneticPr fontId="4" type="noConversion"/>
  </si>
  <si>
    <t>가수금</t>
    <phoneticPr fontId="4" type="noConversion"/>
  </si>
  <si>
    <t>상여금</t>
    <phoneticPr fontId="4" type="noConversion"/>
  </si>
  <si>
    <t>어음</t>
    <phoneticPr fontId="4" type="noConversion"/>
  </si>
  <si>
    <t>단기차입금</t>
    <phoneticPr fontId="4" type="noConversion"/>
  </si>
  <si>
    <t>이자비용</t>
    <phoneticPr fontId="4" type="noConversion"/>
  </si>
  <si>
    <t>유 치 진</t>
    <phoneticPr fontId="4" type="noConversion"/>
  </si>
  <si>
    <t>자재대금</t>
    <phoneticPr fontId="4" type="noConversion"/>
  </si>
  <si>
    <t>디에스이엔지</t>
    <phoneticPr fontId="4" type="noConversion"/>
  </si>
  <si>
    <t>마천동 사무실 월임대료 지급내역</t>
    <phoneticPr fontId="4" type="noConversion"/>
  </si>
  <si>
    <t>마천동 사무실 월주차료 지급내역</t>
    <phoneticPr fontId="4" type="noConversion"/>
  </si>
  <si>
    <t>날 짜</t>
    <phoneticPr fontId="4" type="noConversion"/>
  </si>
  <si>
    <t>금 액</t>
    <phoneticPr fontId="4" type="noConversion"/>
  </si>
  <si>
    <t>잔 액</t>
    <phoneticPr fontId="4" type="noConversion"/>
  </si>
  <si>
    <t>분 류</t>
    <phoneticPr fontId="4" type="noConversion"/>
  </si>
  <si>
    <t>임대료</t>
    <phoneticPr fontId="4" type="noConversion"/>
  </si>
  <si>
    <t>2014년 미지급 임대료</t>
    <phoneticPr fontId="4" type="noConversion"/>
  </si>
  <si>
    <t>주차료</t>
    <phoneticPr fontId="4" type="noConversion"/>
  </si>
  <si>
    <t>2014년 미지급 주차료</t>
    <phoneticPr fontId="4" type="noConversion"/>
  </si>
  <si>
    <t>임대료</t>
    <phoneticPr fontId="4" type="noConversion"/>
  </si>
  <si>
    <t>1월분</t>
    <phoneticPr fontId="4" type="noConversion"/>
  </si>
  <si>
    <t>주차료</t>
    <phoneticPr fontId="4" type="noConversion"/>
  </si>
  <si>
    <t>2월분</t>
    <phoneticPr fontId="4" type="noConversion"/>
  </si>
  <si>
    <t>3월분</t>
  </si>
  <si>
    <t>4월분</t>
  </si>
  <si>
    <t>5월분</t>
    <phoneticPr fontId="4" type="noConversion"/>
  </si>
  <si>
    <t>결제</t>
    <phoneticPr fontId="4" type="noConversion"/>
  </si>
  <si>
    <t>6월분</t>
    <phoneticPr fontId="4" type="noConversion"/>
  </si>
  <si>
    <t>7월분</t>
  </si>
  <si>
    <t>8월분</t>
    <phoneticPr fontId="4" type="noConversion"/>
  </si>
  <si>
    <t>9월분</t>
  </si>
  <si>
    <t>10월분</t>
  </si>
  <si>
    <t>11월분</t>
  </si>
  <si>
    <t>12월분</t>
  </si>
  <si>
    <t>3월분</t>
    <phoneticPr fontId="4" type="noConversion"/>
  </si>
  <si>
    <t>4월분</t>
    <phoneticPr fontId="4" type="noConversion"/>
  </si>
  <si>
    <t>5월분</t>
  </si>
  <si>
    <t>결제</t>
    <phoneticPr fontId="4" type="noConversion"/>
  </si>
  <si>
    <t>예금</t>
    <phoneticPr fontId="4" type="noConversion"/>
  </si>
  <si>
    <t>창업비</t>
    <phoneticPr fontId="4" type="noConversion"/>
  </si>
  <si>
    <t>덕성건설</t>
    <phoneticPr fontId="4" type="noConversion"/>
  </si>
  <si>
    <t>지급수수료</t>
    <phoneticPr fontId="4" type="noConversion"/>
  </si>
  <si>
    <t>기업카드</t>
    <phoneticPr fontId="4" type="noConversion"/>
  </si>
  <si>
    <t>차량할부금</t>
    <phoneticPr fontId="4" type="noConversion"/>
  </si>
  <si>
    <t>공인인증서발급</t>
    <phoneticPr fontId="4" type="noConversion"/>
  </si>
  <si>
    <t>정재철-단열</t>
    <phoneticPr fontId="4" type="noConversion"/>
  </si>
  <si>
    <t>단열공장</t>
    <phoneticPr fontId="4" type="noConversion"/>
  </si>
  <si>
    <t>가수금</t>
    <phoneticPr fontId="4" type="noConversion"/>
  </si>
  <si>
    <t>고미연</t>
    <phoneticPr fontId="4" type="noConversion"/>
  </si>
  <si>
    <t>영업외수익</t>
    <phoneticPr fontId="4" type="noConversion"/>
  </si>
  <si>
    <t>KT인터넷사은품</t>
    <phoneticPr fontId="4" type="noConversion"/>
  </si>
  <si>
    <t>접대비</t>
    <phoneticPr fontId="4" type="noConversion"/>
  </si>
  <si>
    <t>정재철</t>
    <phoneticPr fontId="4" type="noConversion"/>
  </si>
  <si>
    <t>급여</t>
    <phoneticPr fontId="4" type="noConversion"/>
  </si>
  <si>
    <t>임주민-급여</t>
    <phoneticPr fontId="4" type="noConversion"/>
  </si>
  <si>
    <t>유치진-급여</t>
    <phoneticPr fontId="4" type="noConversion"/>
  </si>
  <si>
    <t>정재철-급여</t>
    <phoneticPr fontId="4" type="noConversion"/>
  </si>
  <si>
    <t>차량할부금</t>
    <phoneticPr fontId="4" type="noConversion"/>
  </si>
  <si>
    <t>8062-할부금</t>
    <phoneticPr fontId="4" type="noConversion"/>
  </si>
  <si>
    <t>공사대금</t>
    <phoneticPr fontId="4" type="noConversion"/>
  </si>
  <si>
    <t>인천역사-임주민경비</t>
    <phoneticPr fontId="4" type="noConversion"/>
  </si>
  <si>
    <t>유치진-경비지급</t>
    <phoneticPr fontId="4" type="noConversion"/>
  </si>
  <si>
    <t>임주민-경비지급</t>
    <phoneticPr fontId="4" type="noConversion"/>
  </si>
  <si>
    <t>자재비</t>
    <phoneticPr fontId="4" type="noConversion"/>
  </si>
  <si>
    <t>신반포-㈜동성레드하우스</t>
    <phoneticPr fontId="4" type="noConversion"/>
  </si>
  <si>
    <t>신반포-연희볼트</t>
    <phoneticPr fontId="4" type="noConversion"/>
  </si>
  <si>
    <t>통신비</t>
    <phoneticPr fontId="4" type="noConversion"/>
  </si>
  <si>
    <t>인터넷사용료</t>
    <phoneticPr fontId="4" type="noConversion"/>
  </si>
  <si>
    <t>전화요금</t>
    <phoneticPr fontId="4" type="noConversion"/>
  </si>
  <si>
    <t>자재대금</t>
    <phoneticPr fontId="4" type="noConversion"/>
  </si>
  <si>
    <t>㈜테크윈</t>
    <phoneticPr fontId="4" type="noConversion"/>
  </si>
  <si>
    <t>신반포-현대종합공구</t>
    <phoneticPr fontId="4" type="noConversion"/>
  </si>
  <si>
    <t>한빛단열산업</t>
    <phoneticPr fontId="4" type="noConversion"/>
  </si>
  <si>
    <t>복리후생비</t>
    <phoneticPr fontId="4" type="noConversion"/>
  </si>
  <si>
    <t>사무실-커피</t>
    <phoneticPr fontId="4" type="noConversion"/>
  </si>
  <si>
    <t>식비</t>
    <phoneticPr fontId="4" type="noConversion"/>
  </si>
  <si>
    <t>직원식비</t>
    <phoneticPr fontId="4" type="noConversion"/>
  </si>
  <si>
    <t>사무실-휴지 외</t>
    <phoneticPr fontId="4" type="noConversion"/>
  </si>
  <si>
    <t>㈜에스지유</t>
    <phoneticPr fontId="4" type="noConversion"/>
  </si>
  <si>
    <t>㈜에스에이치원</t>
    <phoneticPr fontId="4" type="noConversion"/>
  </si>
  <si>
    <t>진풍상사</t>
    <phoneticPr fontId="4" type="noConversion"/>
  </si>
  <si>
    <t>지급임차료</t>
    <phoneticPr fontId="4" type="noConversion"/>
  </si>
  <si>
    <t>월드OA시스템</t>
    <phoneticPr fontId="4" type="noConversion"/>
  </si>
  <si>
    <t>음료</t>
    <phoneticPr fontId="4" type="noConversion"/>
  </si>
  <si>
    <t>외국인 숙소비</t>
    <phoneticPr fontId="4" type="noConversion"/>
  </si>
  <si>
    <t>김경철-급여</t>
    <phoneticPr fontId="4" type="noConversion"/>
  </si>
  <si>
    <t>인천역사</t>
    <phoneticPr fontId="4" type="noConversion"/>
  </si>
  <si>
    <t>차량유지비</t>
    <phoneticPr fontId="4" type="noConversion"/>
  </si>
  <si>
    <t>8062-유류비</t>
    <phoneticPr fontId="4" type="noConversion"/>
  </si>
  <si>
    <t>태성씨스템</t>
    <phoneticPr fontId="4" type="noConversion"/>
  </si>
  <si>
    <t>동호에너지</t>
    <phoneticPr fontId="4" type="noConversion"/>
  </si>
  <si>
    <t>정민유통</t>
    <phoneticPr fontId="4" type="noConversion"/>
  </si>
  <si>
    <t>카드할인</t>
    <phoneticPr fontId="4" type="noConversion"/>
  </si>
  <si>
    <t>장비사용료</t>
    <phoneticPr fontId="4" type="noConversion"/>
  </si>
  <si>
    <t>우미경산-드림지게차(최영)</t>
    <phoneticPr fontId="4" type="noConversion"/>
  </si>
  <si>
    <t>우미경산-신문희</t>
    <phoneticPr fontId="4" type="noConversion"/>
  </si>
  <si>
    <t>우미경산-지게차(황보석)</t>
    <phoneticPr fontId="4" type="noConversion"/>
  </si>
  <si>
    <t>1323-엔진오일교환</t>
    <phoneticPr fontId="4" type="noConversion"/>
  </si>
  <si>
    <t>수도광열비</t>
    <phoneticPr fontId="4" type="noConversion"/>
  </si>
  <si>
    <t>전문건설공제조합</t>
    <phoneticPr fontId="4" type="noConversion"/>
  </si>
  <si>
    <t>우미경산-숙소임대료(황윤제)</t>
    <phoneticPr fontId="4" type="noConversion"/>
  </si>
  <si>
    <t>보험료</t>
    <phoneticPr fontId="4" type="noConversion"/>
  </si>
  <si>
    <t>0875-자동차보험료</t>
    <phoneticPr fontId="4" type="noConversion"/>
  </si>
  <si>
    <t>신반포-제일화스너</t>
    <phoneticPr fontId="4" type="noConversion"/>
  </si>
  <si>
    <t>운반비</t>
    <phoneticPr fontId="4" type="noConversion"/>
  </si>
  <si>
    <t>운반비-김태구</t>
    <phoneticPr fontId="4" type="noConversion"/>
  </si>
  <si>
    <t>㈜스마일테크</t>
    <phoneticPr fontId="4" type="noConversion"/>
  </si>
  <si>
    <t>선암톨게이트-대륙PVC</t>
    <phoneticPr fontId="4" type="noConversion"/>
  </si>
  <si>
    <t>0875-차량인수비</t>
    <phoneticPr fontId="4" type="noConversion"/>
  </si>
  <si>
    <t>㈜제일건설창호</t>
    <phoneticPr fontId="4" type="noConversion"/>
  </si>
  <si>
    <t>새미유통</t>
    <phoneticPr fontId="4" type="noConversion"/>
  </si>
  <si>
    <t>월드메카텍㈜</t>
    <phoneticPr fontId="4" type="noConversion"/>
  </si>
  <si>
    <t>외국인 급여</t>
    <phoneticPr fontId="4" type="noConversion"/>
  </si>
  <si>
    <t>우미경산-㈜동성레드하우스</t>
    <phoneticPr fontId="4" type="noConversion"/>
  </si>
  <si>
    <t>우미경산-연희볼트</t>
    <phoneticPr fontId="4" type="noConversion"/>
  </si>
  <si>
    <t>신반포</t>
    <phoneticPr fontId="4" type="noConversion"/>
  </si>
  <si>
    <t>우미경산-타워크레인</t>
    <phoneticPr fontId="4" type="noConversion"/>
  </si>
  <si>
    <t>노무비</t>
    <phoneticPr fontId="4" type="noConversion"/>
  </si>
  <si>
    <t>신반포-유경엔지니어링</t>
    <phoneticPr fontId="4" type="noConversion"/>
  </si>
  <si>
    <t>선암톨게이트</t>
    <phoneticPr fontId="4" type="noConversion"/>
  </si>
  <si>
    <t>㈜한양알미늄</t>
    <phoneticPr fontId="4" type="noConversion"/>
  </si>
  <si>
    <t>0875-할부금</t>
    <phoneticPr fontId="4" type="noConversion"/>
  </si>
  <si>
    <t>0858-할부금</t>
    <phoneticPr fontId="4" type="noConversion"/>
  </si>
  <si>
    <t>경조사비</t>
    <phoneticPr fontId="4" type="noConversion"/>
  </si>
  <si>
    <t>직원결혼식 화원</t>
    <phoneticPr fontId="4" type="noConversion"/>
  </si>
  <si>
    <t>입금</t>
    <phoneticPr fontId="4" type="noConversion"/>
  </si>
  <si>
    <t>선암톨게이트-임우순</t>
    <phoneticPr fontId="4" type="noConversion"/>
  </si>
  <si>
    <t>선암톨게이트-월드물류</t>
    <phoneticPr fontId="4" type="noConversion"/>
  </si>
  <si>
    <t>신반포-신봉식</t>
    <phoneticPr fontId="4" type="noConversion"/>
  </si>
  <si>
    <t>우미경산</t>
    <phoneticPr fontId="4" type="noConversion"/>
  </si>
  <si>
    <t>사무실-주차료</t>
    <phoneticPr fontId="4" type="noConversion"/>
  </si>
  <si>
    <t>사무실-임대료(노숙희)</t>
    <phoneticPr fontId="4" type="noConversion"/>
  </si>
  <si>
    <t>우미경산-경북지게차</t>
    <phoneticPr fontId="4" type="noConversion"/>
  </si>
  <si>
    <t>선암톨게이트-이남원</t>
    <phoneticPr fontId="4" type="noConversion"/>
  </si>
  <si>
    <t>우미경산-수담이엔지</t>
    <phoneticPr fontId="4" type="noConversion"/>
  </si>
  <si>
    <t>복사기임대료-㈜애드코아</t>
    <phoneticPr fontId="4" type="noConversion"/>
  </si>
  <si>
    <t>임현묵</t>
    <phoneticPr fontId="4" type="noConversion"/>
  </si>
  <si>
    <t>우미경산-현장식대(민경진)</t>
    <phoneticPr fontId="4" type="noConversion"/>
  </si>
  <si>
    <t>우미경산-가원푸드</t>
    <phoneticPr fontId="4" type="noConversion"/>
  </si>
  <si>
    <t>우미경산-정재구</t>
    <phoneticPr fontId="4" type="noConversion"/>
  </si>
  <si>
    <t>우미경산-이동령</t>
    <phoneticPr fontId="4" type="noConversion"/>
  </si>
  <si>
    <t>우미경산-김두진</t>
    <phoneticPr fontId="4" type="noConversion"/>
  </si>
  <si>
    <t>우미경산-조항우</t>
    <phoneticPr fontId="4" type="noConversion"/>
  </si>
  <si>
    <t>우미경산-전윤표</t>
    <phoneticPr fontId="4" type="noConversion"/>
  </si>
  <si>
    <t>우미경산-남정섭</t>
    <phoneticPr fontId="4" type="noConversion"/>
  </si>
  <si>
    <t>우미경산-박복현</t>
    <phoneticPr fontId="4" type="noConversion"/>
  </si>
  <si>
    <t>전기요금</t>
    <phoneticPr fontId="4" type="noConversion"/>
  </si>
  <si>
    <t>보온핀</t>
    <phoneticPr fontId="4" type="noConversion"/>
  </si>
  <si>
    <t>권오상-경비지급</t>
    <phoneticPr fontId="4" type="noConversion"/>
  </si>
  <si>
    <t>우미경산-㈜알파스틸</t>
    <phoneticPr fontId="4" type="noConversion"/>
  </si>
  <si>
    <t>류기정</t>
    <phoneticPr fontId="4" type="noConversion"/>
  </si>
  <si>
    <t>예금</t>
    <phoneticPr fontId="4" type="noConversion"/>
  </si>
  <si>
    <t>지급임차료</t>
    <phoneticPr fontId="4" type="noConversion"/>
  </si>
  <si>
    <t>우미경산-숙소임대료(황윤제)</t>
    <phoneticPr fontId="4" type="noConversion"/>
  </si>
  <si>
    <t>예금</t>
    <phoneticPr fontId="4" type="noConversion"/>
  </si>
  <si>
    <t>장비사용료</t>
    <phoneticPr fontId="4" type="noConversion"/>
  </si>
  <si>
    <t>우미경산-타워크레인</t>
    <phoneticPr fontId="4" type="noConversion"/>
  </si>
  <si>
    <t>가수금</t>
    <phoneticPr fontId="4" type="noConversion"/>
  </si>
  <si>
    <t>김경철-가수금</t>
    <phoneticPr fontId="4" type="noConversion"/>
  </si>
  <si>
    <t>공사대금</t>
    <phoneticPr fontId="4" type="noConversion"/>
  </si>
  <si>
    <t>㈜한양알미늄</t>
    <phoneticPr fontId="4" type="noConversion"/>
  </si>
  <si>
    <t>선암톨게이트</t>
    <phoneticPr fontId="4" type="noConversion"/>
  </si>
  <si>
    <t>노무비</t>
    <phoneticPr fontId="4" type="noConversion"/>
  </si>
  <si>
    <t>선암톨게이트-E메탈</t>
    <phoneticPr fontId="4" type="noConversion"/>
  </si>
  <si>
    <t>예금</t>
    <phoneticPr fontId="4" type="noConversion"/>
  </si>
  <si>
    <t>교통비</t>
    <phoneticPr fontId="4" type="noConversion"/>
  </si>
  <si>
    <t>신반포-1323주차요금</t>
    <phoneticPr fontId="4" type="noConversion"/>
  </si>
  <si>
    <t>수도광열비</t>
    <phoneticPr fontId="4" type="noConversion"/>
  </si>
  <si>
    <t>사무실-전기요금</t>
    <phoneticPr fontId="4" type="noConversion"/>
  </si>
  <si>
    <t>예금</t>
    <phoneticPr fontId="4" type="noConversion"/>
  </si>
  <si>
    <t>통신비</t>
    <phoneticPr fontId="4" type="noConversion"/>
  </si>
  <si>
    <t>인터넷사용료</t>
    <phoneticPr fontId="4" type="noConversion"/>
  </si>
  <si>
    <t>전화요금</t>
    <phoneticPr fontId="4" type="noConversion"/>
  </si>
  <si>
    <t>접대비</t>
    <phoneticPr fontId="4" type="noConversion"/>
  </si>
  <si>
    <t>정재철</t>
    <phoneticPr fontId="4" type="noConversion"/>
  </si>
  <si>
    <t>차량할부금</t>
    <phoneticPr fontId="4" type="noConversion"/>
  </si>
  <si>
    <t>0858-할부금</t>
    <phoneticPr fontId="4" type="noConversion"/>
  </si>
  <si>
    <t>예금</t>
    <phoneticPr fontId="4" type="noConversion"/>
  </si>
  <si>
    <t>자재비</t>
    <phoneticPr fontId="4" type="noConversion"/>
  </si>
  <si>
    <t>우미경산-㈜에이프로스틸</t>
    <phoneticPr fontId="4" type="noConversion"/>
  </si>
  <si>
    <t>예금인출</t>
    <phoneticPr fontId="4" type="noConversion"/>
  </si>
  <si>
    <t>사무실시재</t>
    <phoneticPr fontId="4" type="noConversion"/>
  </si>
  <si>
    <t>현금</t>
    <phoneticPr fontId="4" type="noConversion"/>
  </si>
  <si>
    <t>시재입금</t>
    <phoneticPr fontId="4" type="noConversion"/>
  </si>
  <si>
    <t>식비</t>
    <phoneticPr fontId="4" type="noConversion"/>
  </si>
  <si>
    <t>직원식비</t>
    <phoneticPr fontId="4" type="noConversion"/>
  </si>
  <si>
    <t>예금</t>
    <phoneticPr fontId="4" type="noConversion"/>
  </si>
  <si>
    <t>소모품비</t>
    <phoneticPr fontId="4" type="noConversion"/>
  </si>
  <si>
    <t>사무실-사무용품</t>
    <phoneticPr fontId="4" type="noConversion"/>
  </si>
  <si>
    <t>예금</t>
    <phoneticPr fontId="4" type="noConversion"/>
  </si>
  <si>
    <t>접대비</t>
    <phoneticPr fontId="4" type="noConversion"/>
  </si>
  <si>
    <t>정재철</t>
    <phoneticPr fontId="4" type="noConversion"/>
  </si>
  <si>
    <t>운반비</t>
    <phoneticPr fontId="4" type="noConversion"/>
  </si>
  <si>
    <t>선암톨게이트-이광수</t>
    <phoneticPr fontId="4" type="noConversion"/>
  </si>
  <si>
    <t>자재비</t>
    <phoneticPr fontId="4" type="noConversion"/>
  </si>
  <si>
    <t>선암톨게이트-동현벤딩</t>
    <phoneticPr fontId="4" type="noConversion"/>
  </si>
  <si>
    <t>예금</t>
    <phoneticPr fontId="4" type="noConversion"/>
  </si>
  <si>
    <t>노무비</t>
    <phoneticPr fontId="4" type="noConversion"/>
  </si>
  <si>
    <t>선암톨게이트-아산창호</t>
    <phoneticPr fontId="4" type="noConversion"/>
  </si>
  <si>
    <t>임대료</t>
    <phoneticPr fontId="4" type="noConversion"/>
  </si>
  <si>
    <t>6월분</t>
    <phoneticPr fontId="4" type="noConversion"/>
  </si>
  <si>
    <t>주차료</t>
    <phoneticPr fontId="4" type="noConversion"/>
  </si>
  <si>
    <t>6월분</t>
    <phoneticPr fontId="4" type="noConversion"/>
  </si>
  <si>
    <t>예금</t>
    <phoneticPr fontId="4" type="noConversion"/>
  </si>
  <si>
    <t>장비사용료</t>
    <phoneticPr fontId="4" type="noConversion"/>
  </si>
  <si>
    <t>우미경산-타워크레인</t>
    <phoneticPr fontId="4" type="noConversion"/>
  </si>
  <si>
    <t>현금</t>
    <phoneticPr fontId="4" type="noConversion"/>
  </si>
  <si>
    <t>식비</t>
    <phoneticPr fontId="4" type="noConversion"/>
  </si>
  <si>
    <t>직원식비</t>
    <phoneticPr fontId="4" type="noConversion"/>
  </si>
  <si>
    <t>예금</t>
    <phoneticPr fontId="4" type="noConversion"/>
  </si>
  <si>
    <t>접대비</t>
    <phoneticPr fontId="4" type="noConversion"/>
  </si>
  <si>
    <t>정재철</t>
    <phoneticPr fontId="4" type="noConversion"/>
  </si>
  <si>
    <t>예금</t>
    <phoneticPr fontId="4" type="noConversion"/>
  </si>
  <si>
    <t>공사대금</t>
    <phoneticPr fontId="4" type="noConversion"/>
  </si>
  <si>
    <t>선암톨게이트</t>
    <phoneticPr fontId="4" type="noConversion"/>
  </si>
  <si>
    <t>㈜한양알미늄</t>
    <phoneticPr fontId="4" type="noConversion"/>
  </si>
  <si>
    <t>급여</t>
    <phoneticPr fontId="4" type="noConversion"/>
  </si>
  <si>
    <t>정재철-급여</t>
    <phoneticPr fontId="4" type="noConversion"/>
  </si>
  <si>
    <t>임주민-급여</t>
    <phoneticPr fontId="4" type="noConversion"/>
  </si>
  <si>
    <t>유치진-급여</t>
    <phoneticPr fontId="4" type="noConversion"/>
  </si>
  <si>
    <t>예금</t>
    <phoneticPr fontId="4" type="noConversion"/>
  </si>
  <si>
    <t>장비사용료</t>
    <phoneticPr fontId="4" type="noConversion"/>
  </si>
  <si>
    <t>선암톨게이트-스피드렌탈</t>
    <phoneticPr fontId="4" type="noConversion"/>
  </si>
  <si>
    <t>현금</t>
    <phoneticPr fontId="4" type="noConversion"/>
  </si>
  <si>
    <t>자재비</t>
    <phoneticPr fontId="4" type="noConversion"/>
  </si>
  <si>
    <t>선암톨게이트-4.5철기리</t>
    <phoneticPr fontId="4" type="noConversion"/>
  </si>
  <si>
    <t>선암톨게이트-마대,25mm피스</t>
    <phoneticPr fontId="4" type="noConversion"/>
  </si>
  <si>
    <t>예금</t>
    <phoneticPr fontId="4" type="noConversion"/>
  </si>
  <si>
    <t>장비사용료</t>
    <phoneticPr fontId="4" type="noConversion"/>
  </si>
  <si>
    <t>선암톨게이트-서울스카이</t>
    <phoneticPr fontId="4" type="noConversion"/>
  </si>
  <si>
    <t>예금</t>
    <phoneticPr fontId="4" type="noConversion"/>
  </si>
  <si>
    <t>비품구입비</t>
  </si>
  <si>
    <t>사무실-컴퓨터구입비(노트컴)</t>
    <phoneticPr fontId="4" type="noConversion"/>
  </si>
  <si>
    <t>예금</t>
    <phoneticPr fontId="4" type="noConversion"/>
  </si>
  <si>
    <t>접대비</t>
    <phoneticPr fontId="4" type="noConversion"/>
  </si>
  <si>
    <t>권오상-경비지급</t>
    <phoneticPr fontId="4" type="noConversion"/>
  </si>
  <si>
    <t>예금</t>
    <phoneticPr fontId="4" type="noConversion"/>
  </si>
  <si>
    <t>노무비</t>
    <phoneticPr fontId="4" type="noConversion"/>
  </si>
  <si>
    <t>우미경산-조항우</t>
    <phoneticPr fontId="4" type="noConversion"/>
  </si>
  <si>
    <t>우미경산-정재구</t>
    <phoneticPr fontId="4" type="noConversion"/>
  </si>
  <si>
    <t>우미경산-전윤표</t>
    <phoneticPr fontId="4" type="noConversion"/>
  </si>
  <si>
    <t>우미경산-최보현</t>
    <phoneticPr fontId="4" type="noConversion"/>
  </si>
  <si>
    <t>우미경산-염태옥</t>
    <phoneticPr fontId="4" type="noConversion"/>
  </si>
  <si>
    <t>우미경산-임동근</t>
    <phoneticPr fontId="4" type="noConversion"/>
  </si>
  <si>
    <t>우미경산-백연진</t>
    <phoneticPr fontId="4" type="noConversion"/>
  </si>
  <si>
    <t>우미경산-강춘구</t>
    <phoneticPr fontId="4" type="noConversion"/>
  </si>
  <si>
    <t>우미경산-박복현</t>
    <phoneticPr fontId="4" type="noConversion"/>
  </si>
  <si>
    <t>예금</t>
    <phoneticPr fontId="4" type="noConversion"/>
  </si>
  <si>
    <t>영업외수익</t>
    <phoneticPr fontId="4" type="noConversion"/>
  </si>
  <si>
    <t>결산이자-국민은행</t>
    <phoneticPr fontId="4" type="noConversion"/>
  </si>
  <si>
    <t>기업카드</t>
  </si>
  <si>
    <t>기업카드</t>
    <phoneticPr fontId="4" type="noConversion"/>
  </si>
  <si>
    <t>공사대금</t>
    <phoneticPr fontId="4" type="noConversion"/>
  </si>
  <si>
    <t>마곡충전소</t>
    <phoneticPr fontId="4" type="noConversion"/>
  </si>
  <si>
    <t>㈜한미건설</t>
    <phoneticPr fontId="4" type="noConversion"/>
  </si>
  <si>
    <t>결제</t>
    <phoneticPr fontId="4" type="noConversion"/>
  </si>
  <si>
    <t>예금</t>
    <phoneticPr fontId="4" type="noConversion"/>
  </si>
  <si>
    <t>지급임차료</t>
    <phoneticPr fontId="4" type="noConversion"/>
  </si>
  <si>
    <t>사무실-임대료(노숙희)</t>
    <phoneticPr fontId="4" type="noConversion"/>
  </si>
  <si>
    <t>우미경산-숙소임대료(황윤제)</t>
    <phoneticPr fontId="4" type="noConversion"/>
  </si>
  <si>
    <t>현금</t>
    <phoneticPr fontId="4" type="noConversion"/>
  </si>
  <si>
    <t>식비</t>
    <phoneticPr fontId="4" type="noConversion"/>
  </si>
  <si>
    <t>직원식비</t>
    <phoneticPr fontId="4" type="noConversion"/>
  </si>
  <si>
    <t>식비</t>
    <phoneticPr fontId="4" type="noConversion"/>
  </si>
  <si>
    <t>자재비</t>
    <phoneticPr fontId="4" type="noConversion"/>
  </si>
  <si>
    <t>용인군부대-안전조끼 외</t>
    <phoneticPr fontId="4" type="noConversion"/>
  </si>
  <si>
    <t>용인군부대-각반,줄자</t>
    <phoneticPr fontId="4" type="noConversion"/>
  </si>
  <si>
    <t>예금</t>
    <phoneticPr fontId="4" type="noConversion"/>
  </si>
  <si>
    <t>공사대금</t>
    <phoneticPr fontId="4" type="noConversion"/>
  </si>
  <si>
    <t>선암톨게이트</t>
    <phoneticPr fontId="4" type="noConversion"/>
  </si>
  <si>
    <t>㈜한양알미늄</t>
    <phoneticPr fontId="4" type="noConversion"/>
  </si>
  <si>
    <t>노무비</t>
    <phoneticPr fontId="4" type="noConversion"/>
  </si>
  <si>
    <t>우미경산-신문희</t>
    <phoneticPr fontId="4" type="noConversion"/>
  </si>
  <si>
    <t>우미경산-남정섭</t>
    <phoneticPr fontId="4" type="noConversion"/>
  </si>
  <si>
    <t>우미경산-김두진</t>
    <phoneticPr fontId="4" type="noConversion"/>
  </si>
  <si>
    <t>우미경산-이동령</t>
    <phoneticPr fontId="4" type="noConversion"/>
  </si>
  <si>
    <t>접대비</t>
    <phoneticPr fontId="4" type="noConversion"/>
  </si>
  <si>
    <t>우미경산-경비지급(신문희)</t>
    <phoneticPr fontId="4" type="noConversion"/>
  </si>
  <si>
    <t>예금</t>
    <phoneticPr fontId="4" type="noConversion"/>
  </si>
  <si>
    <t>접대비</t>
    <phoneticPr fontId="4" type="noConversion"/>
  </si>
  <si>
    <t>강효심</t>
    <phoneticPr fontId="4" type="noConversion"/>
  </si>
  <si>
    <t>차량할부금</t>
    <phoneticPr fontId="4" type="noConversion"/>
  </si>
  <si>
    <t>0875-할부금</t>
    <phoneticPr fontId="4" type="noConversion"/>
  </si>
  <si>
    <t>식비</t>
    <phoneticPr fontId="4" type="noConversion"/>
  </si>
  <si>
    <t>우미경산-가원푸드</t>
    <phoneticPr fontId="4" type="noConversion"/>
  </si>
  <si>
    <t>현금</t>
    <phoneticPr fontId="4" type="noConversion"/>
  </si>
  <si>
    <t>식비</t>
    <phoneticPr fontId="4" type="noConversion"/>
  </si>
  <si>
    <t>직원식비</t>
    <phoneticPr fontId="4" type="noConversion"/>
  </si>
  <si>
    <t>우미경산-전재호</t>
    <phoneticPr fontId="4" type="noConversion"/>
  </si>
  <si>
    <t>예금</t>
    <phoneticPr fontId="4" type="noConversion"/>
  </si>
  <si>
    <t>공사대금</t>
    <phoneticPr fontId="4" type="noConversion"/>
  </si>
  <si>
    <t>우면산톨게이트</t>
    <phoneticPr fontId="4" type="noConversion"/>
  </si>
  <si>
    <t>우면산인프라웨이</t>
    <phoneticPr fontId="4" type="noConversion"/>
  </si>
  <si>
    <t>차량할부금</t>
    <phoneticPr fontId="4" type="noConversion"/>
  </si>
  <si>
    <t>0858-할부금</t>
    <phoneticPr fontId="4" type="noConversion"/>
  </si>
  <si>
    <t>예금</t>
    <phoneticPr fontId="4" type="noConversion"/>
  </si>
  <si>
    <t>노무비</t>
    <phoneticPr fontId="4" type="noConversion"/>
  </si>
  <si>
    <t>선암톨게이트-유경엔지니어링</t>
    <phoneticPr fontId="4" type="noConversion"/>
  </si>
  <si>
    <t>우면산톨게이트-수담이엔지</t>
    <phoneticPr fontId="4" type="noConversion"/>
  </si>
  <si>
    <t>예금</t>
    <phoneticPr fontId="4" type="noConversion"/>
  </si>
  <si>
    <t>접대비</t>
    <phoneticPr fontId="4" type="noConversion"/>
  </si>
  <si>
    <t>임주민-경비지급</t>
    <phoneticPr fontId="4" type="noConversion"/>
  </si>
  <si>
    <t>예금</t>
    <phoneticPr fontId="4" type="noConversion"/>
  </si>
  <si>
    <t>접대비</t>
    <phoneticPr fontId="4" type="noConversion"/>
  </si>
  <si>
    <t>고미연-경비지급</t>
    <phoneticPr fontId="4" type="noConversion"/>
  </si>
  <si>
    <t>유치진-경비지급</t>
    <phoneticPr fontId="4" type="noConversion"/>
  </si>
  <si>
    <t>사무실-전기요금</t>
    <phoneticPr fontId="4" type="noConversion"/>
  </si>
  <si>
    <t>수도광열비</t>
    <phoneticPr fontId="4" type="noConversion"/>
  </si>
  <si>
    <t>예금</t>
    <phoneticPr fontId="4" type="noConversion"/>
  </si>
  <si>
    <t>자재비</t>
    <phoneticPr fontId="4" type="noConversion"/>
  </si>
  <si>
    <t>월드메카텍㈜</t>
    <phoneticPr fontId="4" type="noConversion"/>
  </si>
  <si>
    <t>통신비</t>
    <phoneticPr fontId="4" type="noConversion"/>
  </si>
  <si>
    <t>인터넷사용료</t>
    <phoneticPr fontId="4" type="noConversion"/>
  </si>
  <si>
    <t>전화요금</t>
    <phoneticPr fontId="4" type="noConversion"/>
  </si>
  <si>
    <t>예금</t>
    <phoneticPr fontId="4" type="noConversion"/>
  </si>
  <si>
    <t>자재비</t>
    <phoneticPr fontId="4" type="noConversion"/>
  </si>
  <si>
    <t>선암톨게이트-수담이엔지</t>
    <phoneticPr fontId="4" type="noConversion"/>
  </si>
  <si>
    <t>예금</t>
    <phoneticPr fontId="4" type="noConversion"/>
  </si>
  <si>
    <t>운반비</t>
    <phoneticPr fontId="4" type="noConversion"/>
  </si>
  <si>
    <r>
      <t>선암톨게이트-성진알테크</t>
    </r>
    <r>
      <rPr>
        <sz val="10"/>
        <rFont val="맑은 고딕"/>
        <family val="3"/>
        <charset val="129"/>
      </rPr>
      <t>→</t>
    </r>
    <r>
      <rPr>
        <sz val="10"/>
        <rFont val="굴림"/>
        <family val="3"/>
        <charset val="129"/>
      </rPr>
      <t>현장(오하영)</t>
    </r>
    <phoneticPr fontId="4" type="noConversion"/>
  </si>
  <si>
    <r>
      <t>선암톨게이트-성진알테크</t>
    </r>
    <r>
      <rPr>
        <sz val="10"/>
        <rFont val="맑은 고딕"/>
        <family val="3"/>
        <charset val="129"/>
      </rPr>
      <t>→</t>
    </r>
    <r>
      <rPr>
        <sz val="10"/>
        <rFont val="굴림"/>
        <family val="3"/>
        <charset val="129"/>
      </rPr>
      <t>현장(여규환)</t>
    </r>
    <phoneticPr fontId="4" type="noConversion"/>
  </si>
  <si>
    <r>
      <t>선암톨게이트-남선창호</t>
    </r>
    <r>
      <rPr>
        <sz val="10"/>
        <rFont val="맑은 고딕"/>
        <family val="3"/>
        <charset val="129"/>
      </rPr>
      <t>→</t>
    </r>
    <r>
      <rPr>
        <sz val="10"/>
        <rFont val="굴림"/>
        <family val="3"/>
        <charset val="129"/>
      </rPr>
      <t>현장(이원형)</t>
    </r>
    <phoneticPr fontId="4" type="noConversion"/>
  </si>
  <si>
    <t>장비사용료</t>
    <phoneticPr fontId="4" type="noConversion"/>
  </si>
  <si>
    <t>노무비</t>
    <phoneticPr fontId="4" type="noConversion"/>
  </si>
  <si>
    <t>우미경산-일용노무(김성봉)</t>
    <phoneticPr fontId="4" type="noConversion"/>
  </si>
  <si>
    <t>예금</t>
    <phoneticPr fontId="4" type="noConversion"/>
  </si>
  <si>
    <t>공사대금</t>
    <phoneticPr fontId="4" type="noConversion"/>
  </si>
  <si>
    <t>우미경산</t>
    <phoneticPr fontId="4" type="noConversion"/>
  </si>
  <si>
    <t>㈜한양알미늄</t>
    <phoneticPr fontId="4" type="noConversion"/>
  </si>
  <si>
    <t>장비사용료</t>
    <phoneticPr fontId="4" type="noConversion"/>
  </si>
  <si>
    <t>선암톨게이트-사다리차(채건준)</t>
    <phoneticPr fontId="4" type="noConversion"/>
  </si>
  <si>
    <t>예금</t>
    <phoneticPr fontId="4" type="noConversion"/>
  </si>
  <si>
    <t>급여</t>
    <phoneticPr fontId="4" type="noConversion"/>
  </si>
  <si>
    <t>정재철-급여</t>
    <phoneticPr fontId="4" type="noConversion"/>
  </si>
  <si>
    <t>임주민-급여</t>
    <phoneticPr fontId="4" type="noConversion"/>
  </si>
  <si>
    <t>유치진-급여</t>
    <phoneticPr fontId="4" type="noConversion"/>
  </si>
  <si>
    <t>고미연-급여</t>
    <phoneticPr fontId="4" type="noConversion"/>
  </si>
  <si>
    <t>예금</t>
    <phoneticPr fontId="4" type="noConversion"/>
  </si>
  <si>
    <t>장비사용료</t>
    <phoneticPr fontId="4" type="noConversion"/>
  </si>
  <si>
    <t>선암톨게이트-서울스카이</t>
    <phoneticPr fontId="4" type="noConversion"/>
  </si>
  <si>
    <t>신반포-제일스카이</t>
    <phoneticPr fontId="4" type="noConversion"/>
  </si>
  <si>
    <t>신반포-공사공사스카이</t>
    <phoneticPr fontId="4" type="noConversion"/>
  </si>
  <si>
    <t>선암톨게이트-경인카고크레인</t>
    <phoneticPr fontId="4" type="noConversion"/>
  </si>
  <si>
    <t>운반비</t>
    <phoneticPr fontId="4" type="noConversion"/>
  </si>
  <si>
    <r>
      <t>선암톨게이트-현장</t>
    </r>
    <r>
      <rPr>
        <sz val="10"/>
        <rFont val="맑은 고딕"/>
        <family val="3"/>
        <charset val="129"/>
      </rPr>
      <t>→</t>
    </r>
    <r>
      <rPr>
        <sz val="10"/>
        <rFont val="굴림"/>
        <family val="3"/>
        <charset val="129"/>
      </rPr>
      <t>한양알미늄(지에프로지텍)</t>
    </r>
    <phoneticPr fontId="4" type="noConversion"/>
  </si>
  <si>
    <t>예금</t>
    <phoneticPr fontId="4" type="noConversion"/>
  </si>
  <si>
    <t>자재비</t>
    <phoneticPr fontId="4" type="noConversion"/>
  </si>
  <si>
    <t>선암톨게이트-㈜성진알테크</t>
    <phoneticPr fontId="4" type="noConversion"/>
  </si>
  <si>
    <t>선암톨게이트-㈜나진금강산업</t>
    <phoneticPr fontId="4" type="noConversion"/>
  </si>
  <si>
    <t>선암톨게이트-대성지게차</t>
    <phoneticPr fontId="4" type="noConversion"/>
  </si>
  <si>
    <t>예금</t>
    <phoneticPr fontId="4" type="noConversion"/>
  </si>
  <si>
    <t>운반비</t>
    <phoneticPr fontId="4" type="noConversion"/>
  </si>
  <si>
    <r>
      <t>선암톨게이트-나진금강산업</t>
    </r>
    <r>
      <rPr>
        <sz val="10"/>
        <rFont val="맑은 고딕"/>
        <family val="3"/>
        <charset val="129"/>
      </rPr>
      <t>→</t>
    </r>
    <r>
      <rPr>
        <sz val="10"/>
        <rFont val="굴림"/>
        <family val="3"/>
        <charset val="129"/>
      </rPr>
      <t>성진알테크(박동훈)</t>
    </r>
    <phoneticPr fontId="4" type="noConversion"/>
  </si>
  <si>
    <r>
      <t>선암톨게이트-성진알테크</t>
    </r>
    <r>
      <rPr>
        <sz val="10"/>
        <rFont val="맑은 고딕"/>
        <family val="3"/>
        <charset val="129"/>
      </rPr>
      <t>→</t>
    </r>
    <r>
      <rPr>
        <sz val="10"/>
        <rFont val="굴림"/>
        <family val="3"/>
        <charset val="129"/>
      </rPr>
      <t>현장(김창환)</t>
    </r>
    <phoneticPr fontId="4" type="noConversion"/>
  </si>
  <si>
    <t>접대비</t>
  </si>
  <si>
    <t>하나케피탈</t>
    <phoneticPr fontId="4" type="noConversion"/>
  </si>
  <si>
    <t>예금</t>
    <phoneticPr fontId="4" type="noConversion"/>
  </si>
  <si>
    <t>식비</t>
    <phoneticPr fontId="4" type="noConversion"/>
  </si>
  <si>
    <t>용인군부대-직영식비(황금꿀꿀이)</t>
    <phoneticPr fontId="4" type="noConversion"/>
  </si>
  <si>
    <t>예금</t>
    <phoneticPr fontId="4" type="noConversion"/>
  </si>
  <si>
    <t>자재비</t>
    <phoneticPr fontId="4" type="noConversion"/>
  </si>
  <si>
    <t>선암톨게이트-기호산업</t>
    <phoneticPr fontId="4" type="noConversion"/>
  </si>
  <si>
    <t>차량할부금</t>
    <phoneticPr fontId="4" type="noConversion"/>
  </si>
  <si>
    <t>0875-할부금</t>
    <phoneticPr fontId="4" type="noConversion"/>
  </si>
  <si>
    <t>예금</t>
    <phoneticPr fontId="4" type="noConversion"/>
  </si>
  <si>
    <t>접대비</t>
    <phoneticPr fontId="4" type="noConversion"/>
  </si>
  <si>
    <t>정재철</t>
    <phoneticPr fontId="4" type="noConversion"/>
  </si>
  <si>
    <t>식비</t>
    <phoneticPr fontId="4" type="noConversion"/>
  </si>
  <si>
    <t>선암톨게이트-직영식비</t>
    <phoneticPr fontId="4" type="noConversion"/>
  </si>
  <si>
    <t>임대료</t>
    <phoneticPr fontId="4" type="noConversion"/>
  </si>
  <si>
    <t>7월분</t>
    <phoneticPr fontId="4" type="noConversion"/>
  </si>
  <si>
    <t>주차료</t>
    <phoneticPr fontId="4" type="noConversion"/>
  </si>
  <si>
    <t>예금</t>
    <phoneticPr fontId="4" type="noConversion"/>
  </si>
  <si>
    <t>기업카드</t>
    <phoneticPr fontId="4" type="noConversion"/>
  </si>
  <si>
    <t>기업카드</t>
    <phoneticPr fontId="4" type="noConversion"/>
  </si>
  <si>
    <t>예금</t>
    <phoneticPr fontId="4" type="noConversion"/>
  </si>
  <si>
    <t>자재비</t>
    <phoneticPr fontId="4" type="noConversion"/>
  </si>
  <si>
    <t>우미경산-4B페인트</t>
    <phoneticPr fontId="4" type="noConversion"/>
  </si>
  <si>
    <t>예금</t>
    <phoneticPr fontId="4" type="noConversion"/>
  </si>
  <si>
    <t>공사대금</t>
    <phoneticPr fontId="4" type="noConversion"/>
  </si>
  <si>
    <t>인천역사</t>
    <phoneticPr fontId="4" type="noConversion"/>
  </si>
  <si>
    <t>㈜한양알미늄</t>
    <phoneticPr fontId="4" type="noConversion"/>
  </si>
  <si>
    <t>지급임차료</t>
    <phoneticPr fontId="4" type="noConversion"/>
  </si>
  <si>
    <t>우미경산-숙소임대료(황윤제)</t>
    <phoneticPr fontId="4" type="noConversion"/>
  </si>
  <si>
    <t>예금</t>
    <phoneticPr fontId="4" type="noConversion"/>
  </si>
  <si>
    <t>노무비</t>
    <phoneticPr fontId="4" type="noConversion"/>
  </si>
  <si>
    <t>우미경산-신문희</t>
    <phoneticPr fontId="4" type="noConversion"/>
  </si>
  <si>
    <t>우미경산-조항우</t>
    <phoneticPr fontId="4" type="noConversion"/>
  </si>
  <si>
    <t>우미경산-정재구</t>
    <phoneticPr fontId="4" type="noConversion"/>
  </si>
  <si>
    <t>우미경산-남정섭</t>
    <phoneticPr fontId="4" type="noConversion"/>
  </si>
  <si>
    <t>우미경산-김두진</t>
    <phoneticPr fontId="4" type="noConversion"/>
  </si>
  <si>
    <t>우미경산-이동령</t>
    <phoneticPr fontId="4" type="noConversion"/>
  </si>
  <si>
    <t>우미경산-최보현</t>
    <phoneticPr fontId="4" type="noConversion"/>
  </si>
  <si>
    <t>우미경산-염태옥</t>
    <phoneticPr fontId="4" type="noConversion"/>
  </si>
  <si>
    <t>우미경산-임동근</t>
    <phoneticPr fontId="4" type="noConversion"/>
  </si>
  <si>
    <t>우미경산-백연진</t>
    <phoneticPr fontId="4" type="noConversion"/>
  </si>
  <si>
    <t>우미경산-강춘구</t>
    <phoneticPr fontId="4" type="noConversion"/>
  </si>
  <si>
    <t>우미경산-박복현</t>
    <phoneticPr fontId="4" type="noConversion"/>
  </si>
  <si>
    <t>우미경산-전재호</t>
    <phoneticPr fontId="4" type="noConversion"/>
  </si>
  <si>
    <t>우미경산-경비지급(신문희)</t>
    <phoneticPr fontId="4" type="noConversion"/>
  </si>
  <si>
    <t>나주혁신도시-정대지</t>
    <phoneticPr fontId="4" type="noConversion"/>
  </si>
  <si>
    <t>예금</t>
    <phoneticPr fontId="4" type="noConversion"/>
  </si>
  <si>
    <t>보험료</t>
  </si>
  <si>
    <t>용인군부대-계약이행증권</t>
    <phoneticPr fontId="4" type="noConversion"/>
  </si>
  <si>
    <t>예금</t>
    <phoneticPr fontId="4" type="noConversion"/>
  </si>
  <si>
    <t>노무비</t>
    <phoneticPr fontId="4" type="noConversion"/>
  </si>
  <si>
    <t>울산강동-직영노무비</t>
    <phoneticPr fontId="4" type="noConversion"/>
  </si>
  <si>
    <t>접대비</t>
    <phoneticPr fontId="4" type="noConversion"/>
  </si>
  <si>
    <t>유치진-경비지급</t>
    <phoneticPr fontId="4" type="noConversion"/>
  </si>
  <si>
    <t>예금</t>
    <phoneticPr fontId="4" type="noConversion"/>
  </si>
  <si>
    <t>노무비</t>
    <phoneticPr fontId="4" type="noConversion"/>
  </si>
  <si>
    <t>선암톨게이트-장준철</t>
    <phoneticPr fontId="4" type="noConversion"/>
  </si>
  <si>
    <t>자재비</t>
    <phoneticPr fontId="4" type="noConversion"/>
  </si>
  <si>
    <t>오산-수담이엔지</t>
    <phoneticPr fontId="4" type="noConversion"/>
  </si>
  <si>
    <t>예금</t>
    <phoneticPr fontId="4" type="noConversion"/>
  </si>
  <si>
    <t>접대비</t>
    <phoneticPr fontId="4" type="noConversion"/>
  </si>
  <si>
    <t>정재철</t>
    <phoneticPr fontId="4" type="noConversion"/>
  </si>
  <si>
    <t>지급임차료</t>
    <phoneticPr fontId="4" type="noConversion"/>
  </si>
  <si>
    <t>복사기임대료-㈜애드코아</t>
    <phoneticPr fontId="4" type="noConversion"/>
  </si>
  <si>
    <t>우미경산-가원푸드</t>
    <phoneticPr fontId="4" type="noConversion"/>
  </si>
  <si>
    <t>우미경산-성안스카이</t>
    <phoneticPr fontId="4" type="noConversion"/>
  </si>
  <si>
    <t>아산창호식대</t>
    <phoneticPr fontId="4" type="noConversion"/>
  </si>
  <si>
    <t>식비</t>
    <phoneticPr fontId="4" type="noConversion"/>
  </si>
  <si>
    <t>장비사용료</t>
    <phoneticPr fontId="4" type="noConversion"/>
  </si>
  <si>
    <t>결제</t>
    <phoneticPr fontId="4" type="noConversion"/>
  </si>
  <si>
    <t>사무실-임대료(노숙희)</t>
    <phoneticPr fontId="4" type="noConversion"/>
  </si>
  <si>
    <t>사무실-주차료</t>
    <phoneticPr fontId="4" type="noConversion"/>
  </si>
  <si>
    <t>통신비</t>
    <phoneticPr fontId="4" type="noConversion"/>
  </si>
  <si>
    <t>인터넷사용료</t>
    <phoneticPr fontId="4" type="noConversion"/>
  </si>
  <si>
    <t>전화요금</t>
    <phoneticPr fontId="4" type="noConversion"/>
  </si>
  <si>
    <t>예금</t>
    <phoneticPr fontId="4" type="noConversion"/>
  </si>
  <si>
    <t>통신비</t>
    <phoneticPr fontId="4" type="noConversion"/>
  </si>
  <si>
    <t>차량할부금</t>
    <phoneticPr fontId="4" type="noConversion"/>
  </si>
  <si>
    <t>0858-할부금</t>
    <phoneticPr fontId="4" type="noConversion"/>
  </si>
  <si>
    <t>오산역-오산중기</t>
    <phoneticPr fontId="4" type="noConversion"/>
  </si>
  <si>
    <t>장비사용료</t>
    <phoneticPr fontId="4" type="noConversion"/>
  </si>
  <si>
    <t>예금</t>
    <phoneticPr fontId="4" type="noConversion"/>
  </si>
  <si>
    <t>오산역-(경비지급)한우현</t>
    <phoneticPr fontId="4" type="noConversion"/>
  </si>
  <si>
    <t>오산역-잡자재공구</t>
    <phoneticPr fontId="4" type="noConversion"/>
  </si>
  <si>
    <t>자재비</t>
    <phoneticPr fontId="4" type="noConversion"/>
  </si>
  <si>
    <t>예금</t>
    <phoneticPr fontId="4" type="noConversion"/>
  </si>
  <si>
    <t>보험료</t>
    <phoneticPr fontId="4" type="noConversion"/>
  </si>
  <si>
    <t>사회보험</t>
    <phoneticPr fontId="4" type="noConversion"/>
  </si>
  <si>
    <t>전기요금</t>
    <phoneticPr fontId="4" type="noConversion"/>
  </si>
  <si>
    <t>수도광열비</t>
    <phoneticPr fontId="4" type="noConversion"/>
  </si>
  <si>
    <t>예금</t>
    <phoneticPr fontId="4" type="noConversion"/>
  </si>
  <si>
    <t>예금인출</t>
    <phoneticPr fontId="4" type="noConversion"/>
  </si>
  <si>
    <t>유치진-경비지급</t>
    <phoneticPr fontId="4" type="noConversion"/>
  </si>
  <si>
    <t>선암톨게이트-E메탈</t>
    <phoneticPr fontId="4" type="noConversion"/>
  </si>
  <si>
    <t>인천역사-E메탈</t>
    <phoneticPr fontId="4" type="noConversion"/>
  </si>
  <si>
    <t>계산서x</t>
    <phoneticPr fontId="4" type="noConversion"/>
  </si>
  <si>
    <t>계산서x</t>
    <phoneticPr fontId="4" type="noConversion"/>
  </si>
  <si>
    <t>계산서x</t>
    <phoneticPr fontId="4" type="noConversion"/>
  </si>
  <si>
    <t>현금</t>
    <phoneticPr fontId="4" type="noConversion"/>
  </si>
  <si>
    <t>가수금</t>
    <phoneticPr fontId="4" type="noConversion"/>
  </si>
  <si>
    <t>정재철</t>
    <phoneticPr fontId="4" type="noConversion"/>
  </si>
  <si>
    <t>선암톨게이트-E메탈</t>
    <phoneticPr fontId="4" type="noConversion"/>
  </si>
  <si>
    <t>현금</t>
    <phoneticPr fontId="4" type="noConversion"/>
  </si>
  <si>
    <t>예금</t>
    <phoneticPr fontId="4" type="noConversion"/>
  </si>
  <si>
    <t>공사대금</t>
    <phoneticPr fontId="4" type="noConversion"/>
  </si>
  <si>
    <t>용인군부대</t>
    <phoneticPr fontId="4" type="noConversion"/>
  </si>
  <si>
    <t>㈜에스엔건설</t>
    <phoneticPr fontId="4" type="noConversion"/>
  </si>
  <si>
    <t>예금</t>
    <phoneticPr fontId="4" type="noConversion"/>
  </si>
  <si>
    <t>장비사용료</t>
    <phoneticPr fontId="4" type="noConversion"/>
  </si>
  <si>
    <t>용인군부대-오삼스카이</t>
    <phoneticPr fontId="4" type="noConversion"/>
  </si>
  <si>
    <t>노무비</t>
    <phoneticPr fontId="4" type="noConversion"/>
  </si>
  <si>
    <t>용인군부대-신문희</t>
    <phoneticPr fontId="4" type="noConversion"/>
  </si>
  <si>
    <t>용인군부대-정재구</t>
    <phoneticPr fontId="4" type="noConversion"/>
  </si>
  <si>
    <t>용인군부대-이동령</t>
    <phoneticPr fontId="4" type="noConversion"/>
  </si>
  <si>
    <t>용인군부대-전윤표</t>
    <phoneticPr fontId="4" type="noConversion"/>
  </si>
  <si>
    <t>용인군부대-조항우</t>
    <phoneticPr fontId="4" type="noConversion"/>
  </si>
  <si>
    <t>용인군부대-박복현</t>
    <phoneticPr fontId="4" type="noConversion"/>
  </si>
  <si>
    <t>용인군부대-배준오</t>
    <phoneticPr fontId="4" type="noConversion"/>
  </si>
  <si>
    <t>예금</t>
    <phoneticPr fontId="4" type="noConversion"/>
  </si>
  <si>
    <t>접대비</t>
    <phoneticPr fontId="4" type="noConversion"/>
  </si>
  <si>
    <t>용인군부대-공사과장(임병두)</t>
    <phoneticPr fontId="4" type="noConversion"/>
  </si>
  <si>
    <t>노무비</t>
    <phoneticPr fontId="4" type="noConversion"/>
  </si>
  <si>
    <t>오산역-최창식</t>
    <phoneticPr fontId="4" type="noConversion"/>
  </si>
  <si>
    <t>상여금</t>
    <phoneticPr fontId="4" type="noConversion"/>
  </si>
  <si>
    <t>임주민</t>
    <phoneticPr fontId="4" type="noConversion"/>
  </si>
  <si>
    <t>오산역-기호산업</t>
    <phoneticPr fontId="4" type="noConversion"/>
  </si>
  <si>
    <t>경비-유치진</t>
    <phoneticPr fontId="4" type="noConversion"/>
  </si>
  <si>
    <r>
      <t>오산역-기호산업</t>
    </r>
    <r>
      <rPr>
        <sz val="10"/>
        <rFont val="맑은 고딕"/>
        <family val="3"/>
        <charset val="129"/>
      </rPr>
      <t>→</t>
    </r>
    <r>
      <rPr>
        <sz val="11"/>
        <rFont val="굴림"/>
        <family val="3"/>
        <charset val="129"/>
      </rPr>
      <t>조립공장(권혁규)</t>
    </r>
    <phoneticPr fontId="4" type="noConversion"/>
  </si>
  <si>
    <t>오산역-모든유리</t>
    <phoneticPr fontId="4" type="noConversion"/>
  </si>
  <si>
    <t>선암톨게이트-성진알테크</t>
    <phoneticPr fontId="4" type="noConversion"/>
  </si>
  <si>
    <t>자재비</t>
    <phoneticPr fontId="4" type="noConversion"/>
  </si>
  <si>
    <t>접대비</t>
    <phoneticPr fontId="4" type="noConversion"/>
  </si>
  <si>
    <t>자재비</t>
    <phoneticPr fontId="4" type="noConversion"/>
  </si>
  <si>
    <t>자재비</t>
    <phoneticPr fontId="4" type="noConversion"/>
  </si>
  <si>
    <t>예금</t>
    <phoneticPr fontId="4" type="noConversion"/>
  </si>
  <si>
    <t>장비사용료</t>
    <phoneticPr fontId="4" type="noConversion"/>
  </si>
  <si>
    <t>오산역-동탄신도시크레인</t>
    <phoneticPr fontId="4" type="noConversion"/>
  </si>
  <si>
    <t>급여</t>
    <phoneticPr fontId="4" type="noConversion"/>
  </si>
  <si>
    <t>유치진-급여</t>
    <phoneticPr fontId="4" type="noConversion"/>
  </si>
  <si>
    <t>고미연-급여</t>
    <phoneticPr fontId="4" type="noConversion"/>
  </si>
  <si>
    <t>예금</t>
    <phoneticPr fontId="4" type="noConversion"/>
  </si>
  <si>
    <t>공사대금</t>
    <phoneticPr fontId="4" type="noConversion"/>
  </si>
  <si>
    <t>우미경산</t>
    <phoneticPr fontId="4" type="noConversion"/>
  </si>
  <si>
    <t>㈜한양알미늄</t>
    <phoneticPr fontId="4" type="noConversion"/>
  </si>
  <si>
    <r>
      <t>오산역-용인조립공장</t>
    </r>
    <r>
      <rPr>
        <sz val="10"/>
        <rFont val="맑은 고딕"/>
        <family val="3"/>
        <charset val="129"/>
      </rPr>
      <t>→</t>
    </r>
    <r>
      <rPr>
        <sz val="11"/>
        <rFont val="굴림"/>
        <family val="3"/>
        <charset val="129"/>
      </rPr>
      <t>현장(최인수)</t>
    </r>
    <phoneticPr fontId="4" type="noConversion"/>
  </si>
  <si>
    <t>운반비</t>
    <phoneticPr fontId="4" type="noConversion"/>
  </si>
  <si>
    <r>
      <t>인천공항-동현벤딩</t>
    </r>
    <r>
      <rPr>
        <sz val="10"/>
        <rFont val="맑은 고딕"/>
        <family val="3"/>
        <charset val="129"/>
      </rPr>
      <t>→</t>
    </r>
    <r>
      <rPr>
        <sz val="11"/>
        <rFont val="굴림"/>
        <family val="3"/>
        <charset val="129"/>
      </rPr>
      <t>현장(이찬주)</t>
    </r>
    <phoneticPr fontId="4" type="noConversion"/>
  </si>
  <si>
    <r>
      <t>오산역-E메탈</t>
    </r>
    <r>
      <rPr>
        <sz val="10"/>
        <rFont val="맑은 고딕"/>
        <family val="3"/>
        <charset val="129"/>
      </rPr>
      <t>→현장</t>
    </r>
    <r>
      <rPr>
        <sz val="10"/>
        <rFont val="굴림"/>
        <family val="3"/>
        <charset val="129"/>
      </rPr>
      <t>(이정옥)</t>
    </r>
    <phoneticPr fontId="4" type="noConversion"/>
  </si>
  <si>
    <t>노무비</t>
    <phoneticPr fontId="4" type="noConversion"/>
  </si>
  <si>
    <t>오산역-최창식</t>
    <phoneticPr fontId="4" type="noConversion"/>
  </si>
  <si>
    <t>오산역-김정규</t>
    <phoneticPr fontId="4" type="noConversion"/>
  </si>
  <si>
    <t>오산역-김상준</t>
    <phoneticPr fontId="4" type="noConversion"/>
  </si>
  <si>
    <t>노무비</t>
    <phoneticPr fontId="4" type="noConversion"/>
  </si>
  <si>
    <t>오산역-창호조립비(고동경)</t>
    <phoneticPr fontId="4" type="noConversion"/>
  </si>
  <si>
    <t>예금</t>
    <phoneticPr fontId="4" type="noConversion"/>
  </si>
  <si>
    <t>자재비</t>
    <phoneticPr fontId="4" type="noConversion"/>
  </si>
  <si>
    <t>오산역-동성기업</t>
    <phoneticPr fontId="4" type="noConversion"/>
  </si>
  <si>
    <t>예금</t>
    <phoneticPr fontId="4" type="noConversion"/>
  </si>
  <si>
    <t>자재비</t>
    <phoneticPr fontId="4" type="noConversion"/>
  </si>
  <si>
    <t>자재비</t>
    <phoneticPr fontId="4" type="noConversion"/>
  </si>
  <si>
    <t>인천공항-동현벤딩</t>
    <phoneticPr fontId="4" type="noConversion"/>
  </si>
  <si>
    <t>인천공항-안전용품(김태중)</t>
    <phoneticPr fontId="4" type="noConversion"/>
  </si>
  <si>
    <t>오산역-한우현</t>
    <phoneticPr fontId="4" type="noConversion"/>
  </si>
  <si>
    <r>
      <t>오산역-동성기업</t>
    </r>
    <r>
      <rPr>
        <sz val="10"/>
        <rFont val="맑은 고딕"/>
        <family val="3"/>
        <charset val="129"/>
      </rPr>
      <t>→</t>
    </r>
    <r>
      <rPr>
        <sz val="11"/>
        <rFont val="굴림"/>
        <family val="3"/>
        <charset val="129"/>
      </rPr>
      <t>현장(이재형)</t>
    </r>
    <phoneticPr fontId="4" type="noConversion"/>
  </si>
  <si>
    <t>예금</t>
    <phoneticPr fontId="4" type="noConversion"/>
  </si>
  <si>
    <t>자재비</t>
    <phoneticPr fontId="4" type="noConversion"/>
  </si>
  <si>
    <t>오산역-기호산업</t>
    <phoneticPr fontId="4" type="noConversion"/>
  </si>
  <si>
    <t>차량할부금</t>
    <phoneticPr fontId="4" type="noConversion"/>
  </si>
  <si>
    <t>0875-할부금</t>
    <phoneticPr fontId="4" type="noConversion"/>
  </si>
  <si>
    <t>기업카드</t>
    <phoneticPr fontId="4" type="noConversion"/>
  </si>
  <si>
    <t>기업카드</t>
    <phoneticPr fontId="4" type="noConversion"/>
  </si>
  <si>
    <t>공사대금</t>
    <phoneticPr fontId="4" type="noConversion"/>
  </si>
  <si>
    <t>㈜한양알미늄</t>
    <phoneticPr fontId="4" type="noConversion"/>
  </si>
  <si>
    <t>유치진</t>
    <phoneticPr fontId="4" type="noConversion"/>
  </si>
  <si>
    <t>지급임차료</t>
    <phoneticPr fontId="4" type="noConversion"/>
  </si>
  <si>
    <t>우미경산-숙소임대료(황윤제)</t>
    <phoneticPr fontId="4" type="noConversion"/>
  </si>
  <si>
    <t>임대료</t>
    <phoneticPr fontId="4" type="noConversion"/>
  </si>
  <si>
    <t>8월분</t>
    <phoneticPr fontId="4" type="noConversion"/>
  </si>
  <si>
    <t>주차료</t>
    <phoneticPr fontId="4" type="noConversion"/>
  </si>
  <si>
    <t>2016년</t>
    <phoneticPr fontId="4" type="noConversion"/>
  </si>
  <si>
    <t>임주민</t>
    <phoneticPr fontId="4" type="noConversion"/>
  </si>
  <si>
    <t>급여</t>
    <phoneticPr fontId="4" type="noConversion"/>
  </si>
  <si>
    <t>유시환</t>
    <phoneticPr fontId="4" type="noConversion"/>
  </si>
  <si>
    <t>고미연</t>
    <phoneticPr fontId="4" type="noConversion"/>
  </si>
  <si>
    <t>급여</t>
    <phoneticPr fontId="4" type="noConversion"/>
  </si>
  <si>
    <t>김숙희</t>
    <phoneticPr fontId="4" type="noConversion"/>
  </si>
  <si>
    <t>가수금</t>
    <phoneticPr fontId="4" type="noConversion"/>
  </si>
  <si>
    <t>조희정</t>
    <phoneticPr fontId="4" type="noConversion"/>
  </si>
  <si>
    <t>차량유지비</t>
    <phoneticPr fontId="4" type="noConversion"/>
  </si>
  <si>
    <t>차량할부금</t>
    <phoneticPr fontId="4" type="noConversion"/>
  </si>
  <si>
    <t>정재철</t>
    <phoneticPr fontId="4" type="noConversion"/>
  </si>
  <si>
    <t>노숙희</t>
    <phoneticPr fontId="4" type="noConversion"/>
  </si>
  <si>
    <t>임대료</t>
    <phoneticPr fontId="4" type="noConversion"/>
  </si>
  <si>
    <t>조응호</t>
    <phoneticPr fontId="4" type="noConversion"/>
  </si>
  <si>
    <t>차량유지비</t>
    <phoneticPr fontId="4" type="noConversion"/>
  </si>
  <si>
    <t>사무실주차료</t>
    <phoneticPr fontId="4" type="noConversion"/>
  </si>
  <si>
    <t>사무실임대료</t>
    <phoneticPr fontId="4" type="noConversion"/>
  </si>
  <si>
    <t>애드코아</t>
    <phoneticPr fontId="4" type="noConversion"/>
  </si>
  <si>
    <t>지급수수료</t>
    <phoneticPr fontId="4" type="noConversion"/>
  </si>
  <si>
    <t>복사기임대료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</si>
</sst>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76" formatCode="yyyy&quot;-&quot;m&quot;-&quot;d;@"/>
    <numFmt numFmtId="177" formatCode="#,##0_ "/>
    <numFmt numFmtId="178" formatCode="[$-F800]dddd\,\ mmmm\ dd\,\ yyyy"/>
    <numFmt numFmtId="179" formatCode="#,##0_);[Red]\(#,##0\)"/>
    <numFmt numFmtId="180" formatCode="General\ &quot;월&quot;"/>
    <numFmt numFmtId="181" formatCode="#,###\ "/>
    <numFmt numFmtId="182" formatCode="General\ &quot;년&quot;"/>
    <numFmt numFmtId="183" formatCode="mm&quot;월&quot;\ dd&quot;일&quot;"/>
  </numFmts>
  <fonts count="2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color indexed="8"/>
      <name val="굴림"/>
      <family val="3"/>
      <charset val="129"/>
    </font>
    <font>
      <sz val="8"/>
      <name val="돋움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9"/>
      <name val="굴림"/>
      <family val="3"/>
      <charset val="129"/>
    </font>
    <font>
      <sz val="10"/>
      <color indexed="9"/>
      <name val="굴림"/>
      <family val="3"/>
      <charset val="129"/>
    </font>
    <font>
      <b/>
      <sz val="18"/>
      <color indexed="9"/>
      <name val="굴림"/>
      <family val="3"/>
      <charset val="129"/>
    </font>
    <font>
      <b/>
      <sz val="18"/>
      <name val="굴림"/>
      <family val="3"/>
      <charset val="129"/>
    </font>
    <font>
      <b/>
      <sz val="10"/>
      <color indexed="10"/>
      <name val="굴림"/>
      <family val="3"/>
      <charset val="129"/>
    </font>
    <font>
      <sz val="10"/>
      <color indexed="10"/>
      <name val="굴림"/>
      <family val="3"/>
      <charset val="129"/>
    </font>
    <font>
      <sz val="11"/>
      <color indexed="9"/>
      <name val="돋움"/>
      <family val="3"/>
      <charset val="129"/>
    </font>
    <font>
      <sz val="12"/>
      <color indexed="8"/>
      <name val="굴림"/>
      <family val="3"/>
      <charset val="129"/>
    </font>
    <font>
      <b/>
      <sz val="12"/>
      <name val="굴림"/>
      <family val="3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  <font>
      <sz val="10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32"/>
      </left>
      <right style="thin">
        <color indexed="32"/>
      </right>
      <top style="medium">
        <color indexed="32"/>
      </top>
      <bottom style="thin">
        <color indexed="32"/>
      </bottom>
      <diagonal/>
    </border>
    <border>
      <left style="medium">
        <color indexed="32"/>
      </left>
      <right style="thin">
        <color indexed="32"/>
      </right>
      <top style="thin">
        <color indexed="32"/>
      </top>
      <bottom style="medium">
        <color indexed="32"/>
      </bottom>
      <diagonal/>
    </border>
    <border>
      <left style="thin">
        <color indexed="32"/>
      </left>
      <right style="medium">
        <color indexed="32"/>
      </right>
      <top style="thin">
        <color indexed="32"/>
      </top>
      <bottom style="medium">
        <color indexed="3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33"/>
      </left>
      <right style="thin">
        <color indexed="33"/>
      </right>
      <top style="medium">
        <color indexed="33"/>
      </top>
      <bottom style="thin">
        <color indexed="33"/>
      </bottom>
      <diagonal/>
    </border>
    <border>
      <left style="thin">
        <color indexed="33"/>
      </left>
      <right style="medium">
        <color indexed="33"/>
      </right>
      <top style="medium">
        <color indexed="33"/>
      </top>
      <bottom style="thin">
        <color indexed="33"/>
      </bottom>
      <diagonal/>
    </border>
    <border>
      <left style="medium">
        <color indexed="33"/>
      </left>
      <right style="thin">
        <color indexed="33"/>
      </right>
      <top style="thin">
        <color indexed="33"/>
      </top>
      <bottom style="thin">
        <color indexed="33"/>
      </bottom>
      <diagonal/>
    </border>
    <border>
      <left style="thin">
        <color indexed="33"/>
      </left>
      <right style="medium">
        <color indexed="33"/>
      </right>
      <top style="thin">
        <color indexed="33"/>
      </top>
      <bottom style="thin">
        <color indexed="33"/>
      </bottom>
      <diagonal/>
    </border>
    <border>
      <left style="medium">
        <color indexed="33"/>
      </left>
      <right style="thin">
        <color indexed="33"/>
      </right>
      <top style="thin">
        <color indexed="33"/>
      </top>
      <bottom style="medium">
        <color indexed="33"/>
      </bottom>
      <diagonal/>
    </border>
    <border>
      <left style="thin">
        <color indexed="33"/>
      </left>
      <right style="medium">
        <color indexed="33"/>
      </right>
      <top style="thin">
        <color indexed="33"/>
      </top>
      <bottom style="medium">
        <color indexed="33"/>
      </bottom>
      <diagonal/>
    </border>
    <border>
      <left style="medium">
        <color indexed="34"/>
      </left>
      <right style="thin">
        <color indexed="34"/>
      </right>
      <top style="medium">
        <color indexed="34"/>
      </top>
      <bottom style="thin">
        <color indexed="34"/>
      </bottom>
      <diagonal/>
    </border>
    <border>
      <left style="thin">
        <color indexed="34"/>
      </left>
      <right style="medium">
        <color indexed="34"/>
      </right>
      <top style="medium">
        <color indexed="34"/>
      </top>
      <bottom style="thin">
        <color indexed="34"/>
      </bottom>
      <diagonal/>
    </border>
    <border>
      <left style="medium">
        <color indexed="34"/>
      </left>
      <right style="thin">
        <color indexed="34"/>
      </right>
      <top style="thin">
        <color indexed="34"/>
      </top>
      <bottom style="medium">
        <color indexed="34"/>
      </bottom>
      <diagonal/>
    </border>
    <border>
      <left style="thin">
        <color indexed="34"/>
      </left>
      <right style="medium">
        <color indexed="34"/>
      </right>
      <top style="thin">
        <color indexed="34"/>
      </top>
      <bottom style="medium">
        <color indexed="34"/>
      </bottom>
      <diagonal/>
    </border>
    <border>
      <left style="medium">
        <color indexed="33"/>
      </left>
      <right style="thin">
        <color indexed="33"/>
      </right>
      <top style="medium">
        <color indexed="33"/>
      </top>
      <bottom style="medium">
        <color indexed="33"/>
      </bottom>
      <diagonal/>
    </border>
    <border>
      <left style="thin">
        <color indexed="33"/>
      </left>
      <right style="thin">
        <color indexed="33"/>
      </right>
      <top style="medium">
        <color indexed="33"/>
      </top>
      <bottom style="medium">
        <color indexed="33"/>
      </bottom>
      <diagonal/>
    </border>
    <border>
      <left style="medium">
        <color indexed="33"/>
      </left>
      <right style="medium">
        <color indexed="33"/>
      </right>
      <top style="thin">
        <color indexed="33"/>
      </top>
      <bottom style="medium">
        <color indexed="33"/>
      </bottom>
      <diagonal/>
    </border>
    <border>
      <left style="thin">
        <color indexed="32"/>
      </left>
      <right style="medium">
        <color indexed="32"/>
      </right>
      <top style="medium">
        <color indexed="32"/>
      </top>
      <bottom style="thin">
        <color indexed="32"/>
      </bottom>
      <diagonal/>
    </border>
    <border>
      <left style="medium">
        <color indexed="33"/>
      </left>
      <right style="medium">
        <color indexed="33"/>
      </right>
      <top style="medium">
        <color indexed="33"/>
      </top>
      <bottom style="thin">
        <color indexed="3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33"/>
      </left>
      <right style="medium">
        <color indexed="33"/>
      </right>
      <top style="medium">
        <color indexed="33"/>
      </top>
      <bottom style="medium">
        <color indexed="33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41" fontId="8" fillId="0" borderId="0" xfId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3" fillId="0" borderId="0" xfId="0" applyNumberFormat="1" applyFont="1" applyFill="1" applyBorder="1" applyAlignment="1" applyProtection="1">
      <alignment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1" fontId="5" fillId="0" borderId="0" xfId="0" applyNumberFormat="1" applyFont="1" applyFill="1" applyBorder="1" applyAlignment="1" applyProtection="1">
      <alignment horizontal="center" vertical="center" shrinkToFit="1"/>
    </xf>
    <xf numFmtId="0" fontId="6" fillId="0" borderId="3" xfId="0" applyNumberFormat="1" applyFont="1" applyFill="1" applyBorder="1" applyAlignment="1" applyProtection="1">
      <alignment horizontal="center" vertical="center" shrinkToFit="1"/>
    </xf>
    <xf numFmtId="41" fontId="6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left" vertical="top" shrinkToFit="1"/>
    </xf>
    <xf numFmtId="0" fontId="14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177" fontId="8" fillId="0" borderId="0" xfId="0" applyNumberFormat="1" applyFont="1" applyBorder="1" applyAlignment="1">
      <alignment horizontal="right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7" fontId="8" fillId="0" borderId="0" xfId="0" applyNumberFormat="1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177" fontId="8" fillId="0" borderId="4" xfId="0" applyNumberFormat="1" applyFont="1" applyBorder="1" applyAlignment="1">
      <alignment horizontal="right" vertical="center" shrinkToFit="1"/>
    </xf>
    <xf numFmtId="177" fontId="8" fillId="0" borderId="4" xfId="0" applyNumberFormat="1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181" fontId="6" fillId="0" borderId="5" xfId="0" applyNumberFormat="1" applyFont="1" applyFill="1" applyBorder="1" applyAlignment="1" applyProtection="1">
      <alignment horizontal="right" vertical="center" shrinkToFit="1"/>
    </xf>
    <xf numFmtId="0" fontId="15" fillId="0" borderId="0" xfId="0" applyFont="1" applyBorder="1">
      <alignment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179" fontId="8" fillId="0" borderId="7" xfId="0" applyNumberFormat="1" applyFont="1" applyBorder="1" applyAlignment="1" applyProtection="1">
      <alignment horizontal="right" vertical="center"/>
      <protection locked="0"/>
    </xf>
    <xf numFmtId="179" fontId="8" fillId="0" borderId="7" xfId="1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179" fontId="8" fillId="0" borderId="9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top" shrinkToFit="1"/>
    </xf>
    <xf numFmtId="180" fontId="5" fillId="0" borderId="0" xfId="0" applyNumberFormat="1" applyFont="1" applyFill="1" applyBorder="1" applyAlignment="1" applyProtection="1">
      <alignment vertical="center" shrinkToFit="1"/>
    </xf>
    <xf numFmtId="14" fontId="6" fillId="0" borderId="0" xfId="0" applyNumberFormat="1" applyFont="1" applyBorder="1" applyAlignment="1" applyProtection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81" fontId="5" fillId="0" borderId="5" xfId="0" applyNumberFormat="1" applyFont="1" applyFill="1" applyBorder="1" applyAlignment="1" applyProtection="1">
      <alignment horizontal="right" vertical="center" shrinkToFit="1"/>
    </xf>
    <xf numFmtId="14" fontId="8" fillId="0" borderId="12" xfId="0" applyNumberFormat="1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41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16" fillId="0" borderId="0" xfId="0" applyFont="1" applyAlignment="1">
      <alignment vertical="center" shrinkToFit="1"/>
    </xf>
    <xf numFmtId="0" fontId="11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quotePrefix="1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>
      <alignment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179" fontId="8" fillId="0" borderId="16" xfId="1" applyNumberFormat="1" applyFont="1" applyBorder="1" applyAlignment="1" applyProtection="1">
      <alignment horizontal="right" vertical="center"/>
      <protection locked="0"/>
    </xf>
    <xf numFmtId="14" fontId="8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3" applyFont="1" applyBorder="1">
      <alignment vertical="center"/>
    </xf>
    <xf numFmtId="0" fontId="9" fillId="0" borderId="0" xfId="3" applyFont="1" applyBorder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>
      <alignment horizontal="center" vertical="center"/>
    </xf>
    <xf numFmtId="179" fontId="9" fillId="5" borderId="23" xfId="0" applyNumberFormat="1" applyFont="1" applyFill="1" applyBorder="1" applyAlignment="1">
      <alignment horizontal="right" vertical="center"/>
    </xf>
    <xf numFmtId="0" fontId="9" fillId="5" borderId="24" xfId="0" applyFont="1" applyFill="1" applyBorder="1" applyAlignment="1">
      <alignment horizontal="center" vertical="center" shrinkToFit="1"/>
    </xf>
    <xf numFmtId="0" fontId="9" fillId="5" borderId="25" xfId="0" applyFont="1" applyFill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5" borderId="28" xfId="0" applyFont="1" applyFill="1" applyBorder="1" applyAlignment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9" fillId="5" borderId="30" xfId="0" applyFont="1" applyFill="1" applyBorder="1" applyAlignment="1">
      <alignment horizontal="center" vertical="center" shrinkToFit="1"/>
    </xf>
    <xf numFmtId="0" fontId="9" fillId="5" borderId="31" xfId="0" applyFont="1" applyFill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177" fontId="9" fillId="5" borderId="30" xfId="0" applyNumberFormat="1" applyFont="1" applyFill="1" applyBorder="1" applyAlignment="1">
      <alignment horizontal="center" vertical="center" shrinkToFit="1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9" fillId="3" borderId="34" xfId="0" applyNumberFormat="1" applyFont="1" applyFill="1" applyBorder="1" applyAlignment="1">
      <alignment horizontal="center" vertical="center" shrinkToFit="1"/>
    </xf>
    <xf numFmtId="0" fontId="9" fillId="3" borderId="35" xfId="0" applyFont="1" applyFill="1" applyBorder="1" applyAlignment="1">
      <alignment horizontal="center" vertical="center" shrinkToFit="1"/>
    </xf>
    <xf numFmtId="177" fontId="9" fillId="3" borderId="35" xfId="0" applyNumberFormat="1" applyFont="1" applyFill="1" applyBorder="1" applyAlignment="1">
      <alignment horizontal="center" vertical="center" shrinkToFit="1"/>
    </xf>
    <xf numFmtId="0" fontId="6" fillId="5" borderId="24" xfId="0" applyFont="1" applyFill="1" applyBorder="1" applyAlignment="1" applyProtection="1">
      <alignment horizontal="center" vertical="center" shrinkToFit="1"/>
    </xf>
    <xf numFmtId="0" fontId="6" fillId="5" borderId="25" xfId="0" applyFont="1" applyFill="1" applyBorder="1" applyAlignment="1" applyProtection="1">
      <alignment horizontal="center" vertical="center" shrinkToFit="1"/>
    </xf>
    <xf numFmtId="182" fontId="5" fillId="0" borderId="0" xfId="0" applyNumberFormat="1" applyFont="1" applyFill="1" applyBorder="1" applyAlignment="1" applyProtection="1">
      <alignment horizontal="center" vertical="center" shrinkToFit="1"/>
    </xf>
    <xf numFmtId="180" fontId="5" fillId="0" borderId="0" xfId="0" applyNumberFormat="1" applyFont="1" applyBorder="1" applyAlignment="1" applyProtection="1">
      <alignment horizontal="left" vertical="center" shrinkToFit="1"/>
    </xf>
    <xf numFmtId="176" fontId="8" fillId="0" borderId="3" xfId="0" applyNumberFormat="1" applyFont="1" applyBorder="1" applyAlignment="1">
      <alignment vertical="center" shrinkToFit="1"/>
    </xf>
    <xf numFmtId="0" fontId="5" fillId="6" borderId="3" xfId="0" applyNumberFormat="1" applyFont="1" applyFill="1" applyBorder="1" applyAlignment="1" applyProtection="1">
      <alignment horizontal="center" vertical="center" shrinkToFit="1"/>
    </xf>
    <xf numFmtId="41" fontId="5" fillId="6" borderId="3" xfId="0" applyNumberFormat="1" applyFont="1" applyFill="1" applyBorder="1" applyAlignment="1" applyProtection="1">
      <alignment horizontal="center" vertical="center" shrinkToFit="1"/>
    </xf>
    <xf numFmtId="179" fontId="5" fillId="6" borderId="3" xfId="0" applyNumberFormat="1" applyFont="1" applyFill="1" applyBorder="1" applyAlignment="1" applyProtection="1">
      <alignment horizontal="center" vertical="center" shrinkToFit="1"/>
    </xf>
    <xf numFmtId="0" fontId="6" fillId="6" borderId="3" xfId="0" applyNumberFormat="1" applyFont="1" applyFill="1" applyBorder="1" applyAlignment="1" applyProtection="1">
      <alignment horizontal="center" vertical="center" shrinkToFit="1"/>
      <protection locked="0"/>
    </xf>
    <xf numFmtId="14" fontId="6" fillId="0" borderId="36" xfId="0" applyNumberFormat="1" applyFont="1" applyBorder="1" applyAlignment="1" applyProtection="1">
      <alignment horizontal="center" vertical="center" shrinkToFit="1"/>
      <protection locked="0"/>
    </xf>
    <xf numFmtId="182" fontId="6" fillId="0" borderId="28" xfId="0" applyNumberFormat="1" applyFont="1" applyBorder="1" applyAlignment="1" applyProtection="1">
      <alignment horizontal="center" vertical="center" shrinkToFit="1"/>
      <protection locked="0"/>
    </xf>
    <xf numFmtId="180" fontId="6" fillId="0" borderId="29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18" fillId="0" borderId="37" xfId="0" applyFont="1" applyFill="1" applyBorder="1" applyAlignment="1" applyProtection="1">
      <alignment horizontal="center" vertical="center"/>
      <protection locked="0"/>
    </xf>
    <xf numFmtId="183" fontId="6" fillId="5" borderId="38" xfId="0" applyNumberFormat="1" applyFont="1" applyFill="1" applyBorder="1" applyAlignment="1" applyProtection="1">
      <alignment horizontal="center" vertical="center" shrinkToFit="1"/>
    </xf>
    <xf numFmtId="49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39" xfId="0" applyNumberFormat="1" applyFont="1" applyFill="1" applyBorder="1" applyAlignment="1" applyProtection="1">
      <alignment horizontal="right" vertical="center" shrinkToFit="1"/>
    </xf>
    <xf numFmtId="177" fontId="8" fillId="0" borderId="0" xfId="0" applyNumberFormat="1" applyFont="1" applyFill="1" applyBorder="1" applyAlignment="1">
      <alignment vertical="center" shrinkToFit="1"/>
    </xf>
    <xf numFmtId="177" fontId="8" fillId="7" borderId="4" xfId="0" applyNumberFormat="1" applyFont="1" applyFill="1" applyBorder="1" applyAlignment="1">
      <alignment vertical="center" shrinkToFit="1"/>
    </xf>
    <xf numFmtId="181" fontId="6" fillId="0" borderId="40" xfId="0" applyNumberFormat="1" applyFont="1" applyFill="1" applyBorder="1" applyAlignment="1" applyProtection="1">
      <alignment horizontal="right" vertical="center" shrinkToFit="1"/>
    </xf>
    <xf numFmtId="181" fontId="6" fillId="0" borderId="41" xfId="0" applyNumberFormat="1" applyFont="1" applyFill="1" applyBorder="1" applyAlignment="1" applyProtection="1">
      <alignment horizontal="right" vertical="center" shrinkToFit="1"/>
    </xf>
    <xf numFmtId="0" fontId="6" fillId="0" borderId="40" xfId="0" applyNumberFormat="1" applyFont="1" applyFill="1" applyBorder="1" applyAlignment="1" applyProtection="1">
      <alignment horizontal="center" vertical="center" shrinkToFit="1"/>
    </xf>
    <xf numFmtId="0" fontId="6" fillId="0" borderId="41" xfId="0" applyNumberFormat="1" applyFont="1" applyFill="1" applyBorder="1" applyAlignment="1" applyProtection="1">
      <alignment horizontal="center" vertical="center" shrinkToFit="1"/>
    </xf>
    <xf numFmtId="181" fontId="6" fillId="0" borderId="40" xfId="0" applyNumberFormat="1" applyFont="1" applyFill="1" applyBorder="1" applyAlignment="1" applyProtection="1">
      <alignment horizontal="center" vertical="center" shrinkToFit="1"/>
      <protection locked="0"/>
    </xf>
    <xf numFmtId="181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1" xfId="0" applyFont="1" applyFill="1" applyBorder="1" applyAlignment="1" applyProtection="1">
      <alignment horizontal="center" vertical="center" shrinkToFit="1"/>
    </xf>
    <xf numFmtId="0" fontId="6" fillId="0" borderId="42" xfId="0" applyFont="1" applyFill="1" applyBorder="1" applyAlignment="1" applyProtection="1">
      <alignment horizontal="center" vertical="center" shrinkToFit="1"/>
    </xf>
    <xf numFmtId="181" fontId="6" fillId="0" borderId="42" xfId="0" applyNumberFormat="1" applyFont="1" applyFill="1" applyBorder="1" applyAlignment="1" applyProtection="1">
      <alignment horizontal="right" vertical="center" shrinkToFit="1"/>
    </xf>
    <xf numFmtId="181" fontId="6" fillId="0" borderId="42" xfId="0" applyNumberFormat="1" applyFont="1" applyFill="1" applyBorder="1" applyAlignment="1" applyProtection="1">
      <alignment horizontal="center" vertical="center" shrinkToFit="1"/>
      <protection locked="0"/>
    </xf>
    <xf numFmtId="181" fontId="6" fillId="0" borderId="43" xfId="0" applyNumberFormat="1" applyFont="1" applyFill="1" applyBorder="1" applyAlignment="1" applyProtection="1">
      <alignment horizontal="right" vertical="center" shrinkToFit="1"/>
    </xf>
    <xf numFmtId="177" fontId="6" fillId="0" borderId="40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1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3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0" xfId="0" applyNumberFormat="1" applyFont="1" applyFill="1" applyBorder="1" applyAlignment="1" applyProtection="1">
      <alignment horizontal="center" vertical="center" shrinkToFit="1"/>
    </xf>
    <xf numFmtId="181" fontId="6" fillId="0" borderId="41" xfId="0" applyNumberFormat="1" applyFont="1" applyFill="1" applyBorder="1" applyAlignment="1" applyProtection="1">
      <alignment horizontal="center" vertical="center" shrinkToFit="1"/>
    </xf>
    <xf numFmtId="49" fontId="6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>
      <alignment vertical="center" shrinkToFit="1"/>
    </xf>
    <xf numFmtId="177" fontId="8" fillId="0" borderId="0" xfId="0" applyNumberFormat="1" applyFont="1" applyAlignment="1">
      <alignment horizontal="right" vertical="center" shrinkToFit="1"/>
    </xf>
    <xf numFmtId="181" fontId="5" fillId="8" borderId="3" xfId="0" applyNumberFormat="1" applyFont="1" applyFill="1" applyBorder="1" applyAlignment="1" applyProtection="1">
      <alignment horizontal="right" vertical="center" shrinkToFit="1"/>
    </xf>
    <xf numFmtId="181" fontId="6" fillId="8" borderId="3" xfId="0" applyNumberFormat="1" applyFont="1" applyFill="1" applyBorder="1" applyAlignment="1" applyProtection="1">
      <alignment horizontal="center" vertical="center" shrinkToFit="1"/>
      <protection locked="0"/>
    </xf>
    <xf numFmtId="176" fontId="8" fillId="9" borderId="4" xfId="0" applyNumberFormat="1" applyFont="1" applyFill="1" applyBorder="1" applyAlignment="1">
      <alignment horizontal="center" vertical="center" shrinkToFit="1"/>
    </xf>
    <xf numFmtId="0" fontId="8" fillId="9" borderId="4" xfId="0" applyFont="1" applyFill="1" applyBorder="1" applyAlignment="1">
      <alignment vertical="center" shrinkToFit="1"/>
    </xf>
    <xf numFmtId="177" fontId="8" fillId="9" borderId="4" xfId="0" applyNumberFormat="1" applyFont="1" applyFill="1" applyBorder="1" applyAlignment="1">
      <alignment horizontal="right" vertical="center" shrinkToFit="1"/>
    </xf>
    <xf numFmtId="177" fontId="8" fillId="9" borderId="4" xfId="0" applyNumberFormat="1" applyFont="1" applyFill="1" applyBorder="1" applyAlignment="1">
      <alignment vertical="center" shrinkToFit="1"/>
    </xf>
    <xf numFmtId="0" fontId="8" fillId="9" borderId="44" xfId="0" applyFont="1" applyFill="1" applyBorder="1" applyAlignment="1">
      <alignment vertical="center" shrinkToFit="1"/>
    </xf>
    <xf numFmtId="179" fontId="8" fillId="0" borderId="0" xfId="0" applyNumberFormat="1" applyFont="1" applyBorder="1" applyAlignment="1">
      <alignment vertical="center" shrinkToFit="1"/>
    </xf>
    <xf numFmtId="179" fontId="8" fillId="0" borderId="0" xfId="0" applyNumberFormat="1" applyFont="1" applyBorder="1" applyAlignment="1">
      <alignment horizontal="center" vertical="center" shrinkToFit="1"/>
    </xf>
    <xf numFmtId="179" fontId="9" fillId="3" borderId="45" xfId="0" applyNumberFormat="1" applyFont="1" applyFill="1" applyBorder="1" applyAlignment="1">
      <alignment horizontal="center" vertical="center" shrinkToFit="1"/>
    </xf>
    <xf numFmtId="179" fontId="8" fillId="9" borderId="4" xfId="0" applyNumberFormat="1" applyFont="1" applyFill="1" applyBorder="1" applyAlignment="1">
      <alignment vertical="center" shrinkToFit="1"/>
    </xf>
    <xf numFmtId="179" fontId="8" fillId="9" borderId="4" xfId="1" applyNumberFormat="1" applyFont="1" applyFill="1" applyBorder="1" applyAlignment="1">
      <alignment vertical="center" shrinkToFit="1"/>
    </xf>
    <xf numFmtId="179" fontId="8" fillId="0" borderId="4" xfId="0" applyNumberFormat="1" applyFont="1" applyBorder="1" applyAlignment="1">
      <alignment vertical="center" shrinkToFit="1"/>
    </xf>
    <xf numFmtId="176" fontId="8" fillId="9" borderId="44" xfId="0" applyNumberFormat="1" applyFont="1" applyFill="1" applyBorder="1" applyAlignment="1">
      <alignment horizontal="center" vertical="center" shrinkToFit="1"/>
    </xf>
    <xf numFmtId="177" fontId="8" fillId="9" borderId="44" xfId="0" applyNumberFormat="1" applyFont="1" applyFill="1" applyBorder="1" applyAlignment="1">
      <alignment horizontal="right" vertical="center" shrinkToFit="1"/>
    </xf>
    <xf numFmtId="177" fontId="8" fillId="9" borderId="44" xfId="0" applyNumberFormat="1" applyFont="1" applyFill="1" applyBorder="1" applyAlignment="1">
      <alignment vertical="center" shrinkToFit="1"/>
    </xf>
    <xf numFmtId="179" fontId="8" fillId="9" borderId="44" xfId="0" applyNumberFormat="1" applyFont="1" applyFill="1" applyBorder="1" applyAlignment="1">
      <alignment vertical="center" shrinkToFit="1"/>
    </xf>
    <xf numFmtId="0" fontId="20" fillId="0" borderId="0" xfId="0" applyFont="1">
      <alignment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177" fontId="20" fillId="0" borderId="59" xfId="0" applyNumberFormat="1" applyFont="1" applyBorder="1" applyAlignment="1">
      <alignment horizontal="center" vertical="center"/>
    </xf>
    <xf numFmtId="0" fontId="20" fillId="0" borderId="59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183" fontId="20" fillId="9" borderId="61" xfId="0" applyNumberFormat="1" applyFont="1" applyFill="1" applyBorder="1" applyAlignment="1">
      <alignment horizontal="center" vertical="center"/>
    </xf>
    <xf numFmtId="0" fontId="20" fillId="9" borderId="62" xfId="0" applyFont="1" applyFill="1" applyBorder="1" applyAlignment="1">
      <alignment horizontal="center" vertical="center"/>
    </xf>
    <xf numFmtId="177" fontId="20" fillId="9" borderId="63" xfId="0" applyNumberFormat="1" applyFont="1" applyFill="1" applyBorder="1" applyAlignment="1">
      <alignment horizontal="right" vertical="center"/>
    </xf>
    <xf numFmtId="177" fontId="20" fillId="9" borderId="62" xfId="0" applyNumberFormat="1" applyFont="1" applyFill="1" applyBorder="1" applyAlignment="1">
      <alignment horizontal="right" vertical="center"/>
    </xf>
    <xf numFmtId="183" fontId="20" fillId="9" borderId="64" xfId="0" applyNumberFormat="1" applyFont="1" applyFill="1" applyBorder="1" applyAlignment="1">
      <alignment horizontal="center" vertical="center"/>
    </xf>
    <xf numFmtId="183" fontId="20" fillId="9" borderId="65" xfId="0" applyNumberFormat="1" applyFont="1" applyFill="1" applyBorder="1" applyAlignment="1">
      <alignment horizontal="center" vertical="center"/>
    </xf>
    <xf numFmtId="0" fontId="20" fillId="9" borderId="66" xfId="0" applyFont="1" applyFill="1" applyBorder="1" applyAlignment="1">
      <alignment horizontal="center" vertical="center"/>
    </xf>
    <xf numFmtId="177" fontId="20" fillId="9" borderId="66" xfId="0" applyNumberFormat="1" applyFont="1" applyFill="1" applyBorder="1" applyAlignment="1">
      <alignment horizontal="right" vertical="center"/>
    </xf>
    <xf numFmtId="0" fontId="20" fillId="9" borderId="67" xfId="0" applyFont="1" applyFill="1" applyBorder="1" applyAlignment="1">
      <alignment horizontal="center" vertical="center"/>
    </xf>
    <xf numFmtId="183" fontId="20" fillId="9" borderId="67" xfId="0" applyNumberFormat="1" applyFont="1" applyFill="1" applyBorder="1" applyAlignment="1">
      <alignment horizontal="center" vertical="center"/>
    </xf>
    <xf numFmtId="0" fontId="20" fillId="9" borderId="63" xfId="0" applyFont="1" applyFill="1" applyBorder="1" applyAlignment="1">
      <alignment horizontal="center" vertical="center"/>
    </xf>
    <xf numFmtId="0" fontId="20" fillId="9" borderId="68" xfId="0" applyFont="1" applyFill="1" applyBorder="1" applyAlignment="1">
      <alignment horizontal="center" vertical="center"/>
    </xf>
    <xf numFmtId="183" fontId="20" fillId="9" borderId="69" xfId="0" applyNumberFormat="1" applyFont="1" applyFill="1" applyBorder="1" applyAlignment="1">
      <alignment horizontal="center" vertical="center"/>
    </xf>
    <xf numFmtId="183" fontId="20" fillId="9" borderId="68" xfId="0" applyNumberFormat="1" applyFont="1" applyFill="1" applyBorder="1" applyAlignment="1">
      <alignment horizontal="center" vertical="center"/>
    </xf>
    <xf numFmtId="0" fontId="20" fillId="9" borderId="63" xfId="0" applyFont="1" applyFill="1" applyBorder="1" applyAlignment="1">
      <alignment horizontal="right" vertical="center"/>
    </xf>
    <xf numFmtId="183" fontId="20" fillId="9" borderId="70" xfId="0" applyNumberFormat="1" applyFont="1" applyFill="1" applyBorder="1" applyAlignment="1">
      <alignment horizontal="center" vertical="center"/>
    </xf>
    <xf numFmtId="0" fontId="20" fillId="9" borderId="71" xfId="0" applyFont="1" applyFill="1" applyBorder="1" applyAlignment="1">
      <alignment horizontal="center" vertical="center"/>
    </xf>
    <xf numFmtId="177" fontId="20" fillId="9" borderId="71" xfId="0" applyNumberFormat="1" applyFont="1" applyFill="1" applyBorder="1" applyAlignment="1">
      <alignment horizontal="right" vertical="center"/>
    </xf>
    <xf numFmtId="0" fontId="20" fillId="9" borderId="71" xfId="0" applyFont="1" applyFill="1" applyBorder="1" applyAlignment="1">
      <alignment horizontal="right" vertical="center"/>
    </xf>
    <xf numFmtId="0" fontId="20" fillId="9" borderId="72" xfId="0" applyFont="1" applyFill="1" applyBorder="1" applyAlignment="1">
      <alignment horizontal="center" vertical="center"/>
    </xf>
    <xf numFmtId="0" fontId="20" fillId="9" borderId="62" xfId="0" applyFont="1" applyFill="1" applyBorder="1" applyAlignment="1">
      <alignment horizontal="right" vertical="center"/>
    </xf>
    <xf numFmtId="0" fontId="20" fillId="9" borderId="64" xfId="0" applyFont="1" applyFill="1" applyBorder="1" applyAlignment="1">
      <alignment horizontal="center" vertical="center"/>
    </xf>
    <xf numFmtId="183" fontId="20" fillId="0" borderId="69" xfId="0" applyNumberFormat="1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177" fontId="20" fillId="0" borderId="63" xfId="0" applyNumberFormat="1" applyFont="1" applyFill="1" applyBorder="1" applyAlignment="1">
      <alignment horizontal="right" vertical="center"/>
    </xf>
    <xf numFmtId="0" fontId="20" fillId="0" borderId="63" xfId="0" applyFont="1" applyFill="1" applyBorder="1" applyAlignment="1">
      <alignment horizontal="right" vertical="center"/>
    </xf>
    <xf numFmtId="0" fontId="20" fillId="0" borderId="68" xfId="0" applyFont="1" applyFill="1" applyBorder="1" applyAlignment="1">
      <alignment horizontal="center" vertical="center"/>
    </xf>
    <xf numFmtId="183" fontId="20" fillId="0" borderId="70" xfId="0" applyNumberFormat="1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177" fontId="20" fillId="0" borderId="71" xfId="0" applyNumberFormat="1" applyFont="1" applyFill="1" applyBorder="1" applyAlignment="1">
      <alignment horizontal="right" vertical="center"/>
    </xf>
    <xf numFmtId="0" fontId="20" fillId="0" borderId="71" xfId="0" applyFont="1" applyFill="1" applyBorder="1" applyAlignment="1">
      <alignment horizontal="right" vertical="center"/>
    </xf>
    <xf numFmtId="0" fontId="20" fillId="0" borderId="72" xfId="0" applyFont="1" applyFill="1" applyBorder="1" applyAlignment="1">
      <alignment horizontal="center" vertical="center"/>
    </xf>
    <xf numFmtId="183" fontId="20" fillId="0" borderId="61" xfId="0" applyNumberFormat="1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177" fontId="20" fillId="0" borderId="62" xfId="0" applyNumberFormat="1" applyFont="1" applyFill="1" applyBorder="1" applyAlignment="1">
      <alignment horizontal="right" vertical="center"/>
    </xf>
    <xf numFmtId="0" fontId="20" fillId="0" borderId="62" xfId="0" applyFont="1" applyFill="1" applyBorder="1" applyAlignment="1">
      <alignment horizontal="right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177" fontId="20" fillId="0" borderId="59" xfId="0" applyNumberFormat="1" applyFont="1" applyFill="1" applyBorder="1" applyAlignment="1">
      <alignment horizontal="right" vertical="center"/>
    </xf>
    <xf numFmtId="0" fontId="20" fillId="0" borderId="59" xfId="0" applyFont="1" applyFill="1" applyBorder="1" applyAlignment="1">
      <alignment horizontal="right" vertical="center"/>
    </xf>
    <xf numFmtId="183" fontId="20" fillId="0" borderId="73" xfId="0" applyNumberFormat="1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177" fontId="20" fillId="0" borderId="74" xfId="0" applyNumberFormat="1" applyFont="1" applyFill="1" applyBorder="1" applyAlignment="1">
      <alignment horizontal="right" vertical="center"/>
    </xf>
    <xf numFmtId="0" fontId="20" fillId="0" borderId="74" xfId="0" applyFont="1" applyFill="1" applyBorder="1" applyAlignment="1">
      <alignment horizontal="right" vertical="center"/>
    </xf>
    <xf numFmtId="0" fontId="20" fillId="0" borderId="75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176" fontId="8" fillId="10" borderId="4" xfId="0" applyNumberFormat="1" applyFont="1" applyFill="1" applyBorder="1" applyAlignment="1">
      <alignment horizontal="center" vertical="center" shrinkToFit="1"/>
    </xf>
    <xf numFmtId="0" fontId="8" fillId="10" borderId="4" xfId="0" applyFont="1" applyFill="1" applyBorder="1" applyAlignment="1">
      <alignment vertical="center" shrinkToFit="1"/>
    </xf>
    <xf numFmtId="177" fontId="8" fillId="10" borderId="4" xfId="0" applyNumberFormat="1" applyFont="1" applyFill="1" applyBorder="1" applyAlignment="1">
      <alignment horizontal="right" vertical="center" shrinkToFit="1"/>
    </xf>
    <xf numFmtId="177" fontId="8" fillId="10" borderId="4" xfId="0" applyNumberFormat="1" applyFont="1" applyFill="1" applyBorder="1" applyAlignment="1">
      <alignment vertical="center" shrinkToFit="1"/>
    </xf>
    <xf numFmtId="179" fontId="8" fillId="10" borderId="4" xfId="0" applyNumberFormat="1" applyFont="1" applyFill="1" applyBorder="1" applyAlignment="1">
      <alignment vertical="center" shrinkToFit="1"/>
    </xf>
    <xf numFmtId="176" fontId="8" fillId="7" borderId="4" xfId="0" applyNumberFormat="1" applyFont="1" applyFill="1" applyBorder="1" applyAlignment="1">
      <alignment horizontal="center" vertical="center" shrinkToFit="1"/>
    </xf>
    <xf numFmtId="0" fontId="8" fillId="7" borderId="4" xfId="0" applyFont="1" applyFill="1" applyBorder="1" applyAlignment="1">
      <alignment vertical="center" shrinkToFit="1"/>
    </xf>
    <xf numFmtId="0" fontId="8" fillId="7" borderId="44" xfId="0" applyFont="1" applyFill="1" applyBorder="1" applyAlignment="1">
      <alignment vertical="center" shrinkToFit="1"/>
    </xf>
    <xf numFmtId="177" fontId="8" fillId="7" borderId="4" xfId="0" applyNumberFormat="1" applyFont="1" applyFill="1" applyBorder="1" applyAlignment="1">
      <alignment horizontal="right" vertical="center" shrinkToFit="1"/>
    </xf>
    <xf numFmtId="179" fontId="8" fillId="7" borderId="4" xfId="0" applyNumberFormat="1" applyFont="1" applyFill="1" applyBorder="1" applyAlignment="1">
      <alignment vertical="center" shrinkToFit="1"/>
    </xf>
    <xf numFmtId="183" fontId="8" fillId="0" borderId="0" xfId="0" applyNumberFormat="1" applyFont="1" applyAlignment="1">
      <alignment vertical="center" shrinkToFit="1"/>
    </xf>
    <xf numFmtId="183" fontId="6" fillId="0" borderId="40" xfId="0" applyNumberFormat="1" applyFont="1" applyFill="1" applyBorder="1" applyAlignment="1" applyProtection="1">
      <alignment horizontal="center" vertical="center" shrinkToFit="1"/>
      <protection locked="0"/>
    </xf>
    <xf numFmtId="183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6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41" fontId="17" fillId="0" borderId="14" xfId="0" applyNumberFormat="1" applyFont="1" applyFill="1" applyBorder="1" applyAlignment="1" applyProtection="1">
      <alignment horizontal="right" vertical="center" shrinkToFit="1"/>
    </xf>
    <xf numFmtId="0" fontId="6" fillId="0" borderId="41" xfId="0" applyNumberFormat="1" applyFont="1" applyFill="1" applyBorder="1" applyAlignment="1" applyProtection="1">
      <alignment horizontal="left" vertical="center" indent="1" shrinkToFit="1"/>
    </xf>
    <xf numFmtId="0" fontId="6" fillId="0" borderId="47" xfId="0" applyNumberFormat="1" applyFont="1" applyFill="1" applyBorder="1" applyAlignment="1" applyProtection="1">
      <alignment horizontal="left" vertical="center" indent="1" shrinkToFit="1"/>
    </xf>
    <xf numFmtId="0" fontId="6" fillId="0" borderId="48" xfId="0" applyNumberFormat="1" applyFont="1" applyFill="1" applyBorder="1" applyAlignment="1" applyProtection="1">
      <alignment horizontal="left" vertical="center" indent="1" shrinkToFit="1"/>
    </xf>
    <xf numFmtId="0" fontId="7" fillId="0" borderId="0" xfId="0" applyNumberFormat="1" applyFont="1" applyFill="1" applyBorder="1" applyAlignment="1" applyProtection="1">
      <alignment horizontal="left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178" fontId="5" fillId="0" borderId="0" xfId="0" applyNumberFormat="1" applyFont="1" applyFill="1" applyBorder="1" applyAlignment="1" applyProtection="1">
      <alignment horizontal="left" vertical="center" shrinkToFit="1"/>
    </xf>
    <xf numFmtId="41" fontId="5" fillId="6" borderId="3" xfId="0" applyNumberFormat="1" applyFont="1" applyFill="1" applyBorder="1" applyAlignment="1" applyProtection="1">
      <alignment horizontal="center" vertical="center" shrinkToFit="1"/>
    </xf>
    <xf numFmtId="0" fontId="6" fillId="0" borderId="49" xfId="0" applyNumberFormat="1" applyFont="1" applyFill="1" applyBorder="1" applyAlignment="1" applyProtection="1">
      <alignment horizontal="left" vertical="center" indent="1" shrinkToFit="1"/>
    </xf>
    <xf numFmtId="0" fontId="6" fillId="0" borderId="50" xfId="0" applyNumberFormat="1" applyFont="1" applyFill="1" applyBorder="1" applyAlignment="1" applyProtection="1">
      <alignment horizontal="left" vertical="center" indent="1" shrinkToFit="1"/>
    </xf>
    <xf numFmtId="0" fontId="6" fillId="0" borderId="40" xfId="0" applyNumberFormat="1" applyFont="1" applyFill="1" applyBorder="1" applyAlignment="1" applyProtection="1">
      <alignment horizontal="left" vertical="center" indent="1" shrinkToFit="1"/>
    </xf>
    <xf numFmtId="0" fontId="7" fillId="0" borderId="2" xfId="0" applyNumberFormat="1" applyFont="1" applyFill="1" applyBorder="1" applyAlignment="1" applyProtection="1">
      <alignment horizontal="left" vertical="center" shrinkToFit="1"/>
    </xf>
    <xf numFmtId="0" fontId="6" fillId="0" borderId="43" xfId="0" applyNumberFormat="1" applyFont="1" applyFill="1" applyBorder="1" applyAlignment="1" applyProtection="1">
      <alignment horizontal="left" vertical="center" indent="1" shrinkToFit="1"/>
    </xf>
    <xf numFmtId="0" fontId="5" fillId="6" borderId="3" xfId="0" applyNumberFormat="1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 applyProtection="1">
      <alignment horizontal="center" vertical="center" shrinkToFit="1"/>
    </xf>
    <xf numFmtId="49" fontId="5" fillId="0" borderId="51" xfId="0" applyNumberFormat="1" applyFont="1" applyFill="1" applyBorder="1" applyAlignment="1" applyProtection="1">
      <alignment horizontal="center" vertical="center" shrinkToFit="1"/>
    </xf>
    <xf numFmtId="49" fontId="5" fillId="0" borderId="52" xfId="0" applyNumberFormat="1" applyFont="1" applyFill="1" applyBorder="1" applyAlignment="1" applyProtection="1">
      <alignment horizontal="center" vertical="center" shrinkToFit="1"/>
    </xf>
    <xf numFmtId="49" fontId="5" fillId="0" borderId="53" xfId="0" applyNumberFormat="1" applyFont="1" applyFill="1" applyBorder="1" applyAlignment="1" applyProtection="1">
      <alignment horizontal="center" vertical="center" shrinkToFit="1"/>
    </xf>
    <xf numFmtId="183" fontId="6" fillId="0" borderId="47" xfId="0" applyNumberFormat="1" applyFont="1" applyFill="1" applyBorder="1" applyAlignment="1" applyProtection="1">
      <alignment horizontal="left" vertical="center" indent="1" shrinkToFit="1"/>
    </xf>
    <xf numFmtId="41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42" xfId="0" applyNumberFormat="1" applyFont="1" applyFill="1" applyBorder="1" applyAlignment="1" applyProtection="1">
      <alignment horizontal="left" vertical="center" indent="1" shrinkToFit="1"/>
    </xf>
    <xf numFmtId="41" fontId="6" fillId="0" borderId="14" xfId="0" applyNumberFormat="1" applyFont="1" applyFill="1" applyBorder="1" applyAlignment="1" applyProtection="1">
      <alignment horizontal="right" vertical="center" shrinkToFit="1"/>
    </xf>
    <xf numFmtId="0" fontId="5" fillId="8" borderId="12" xfId="0" applyNumberFormat="1" applyFont="1" applyFill="1" applyBorder="1" applyAlignment="1" applyProtection="1">
      <alignment horizontal="center" vertical="center" shrinkToFit="1"/>
    </xf>
    <xf numFmtId="0" fontId="5" fillId="8" borderId="2" xfId="0" applyNumberFormat="1" applyFont="1" applyFill="1" applyBorder="1" applyAlignment="1" applyProtection="1">
      <alignment horizontal="center" vertical="center" shrinkToFit="1"/>
    </xf>
    <xf numFmtId="0" fontId="5" fillId="8" borderId="13" xfId="0" applyNumberFormat="1" applyFont="1" applyFill="1" applyBorder="1" applyAlignment="1" applyProtection="1">
      <alignment horizontal="center" vertical="center" shrinkToFit="1"/>
    </xf>
    <xf numFmtId="0" fontId="6" fillId="0" borderId="12" xfId="0" applyNumberFormat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13" xfId="0" applyNumberFormat="1" applyFont="1" applyFill="1" applyBorder="1" applyAlignment="1" applyProtection="1">
      <alignment horizontal="center" vertical="center" shrinkToFit="1"/>
    </xf>
    <xf numFmtId="41" fontId="5" fillId="0" borderId="41" xfId="0" applyNumberFormat="1" applyFont="1" applyFill="1" applyBorder="1" applyAlignment="1" applyProtection="1">
      <alignment horizontal="center" vertical="center"/>
      <protection locked="0"/>
    </xf>
    <xf numFmtId="41" fontId="5" fillId="0" borderId="43" xfId="0" applyNumberFormat="1" applyFont="1" applyFill="1" applyBorder="1" applyAlignment="1" applyProtection="1">
      <alignment horizontal="center" vertical="center"/>
      <protection locked="0"/>
    </xf>
    <xf numFmtId="4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47" xfId="0" applyNumberFormat="1" applyFont="1" applyFill="1" applyBorder="1" applyAlignment="1" applyProtection="1">
      <alignment horizontal="left" vertical="center" indent="1"/>
    </xf>
    <xf numFmtId="0" fontId="6" fillId="0" borderId="48" xfId="0" applyNumberFormat="1" applyFont="1" applyFill="1" applyBorder="1" applyAlignment="1" applyProtection="1">
      <alignment horizontal="left" vertical="center" indent="1"/>
    </xf>
    <xf numFmtId="0" fontId="6" fillId="0" borderId="54" xfId="0" applyNumberFormat="1" applyFont="1" applyFill="1" applyBorder="1" applyAlignment="1" applyProtection="1">
      <alignment horizontal="left" vertical="center" indent="1"/>
    </xf>
    <xf numFmtId="0" fontId="6" fillId="0" borderId="55" xfId="0" applyNumberFormat="1" applyFont="1" applyFill="1" applyBorder="1" applyAlignment="1" applyProtection="1">
      <alignment horizontal="left" vertical="center" indent="1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1" fontId="5" fillId="6" borderId="3" xfId="0" applyNumberFormat="1" applyFont="1" applyFill="1" applyBorder="1" applyAlignment="1" applyProtection="1">
      <alignment horizontal="center" vertical="center"/>
    </xf>
    <xf numFmtId="41" fontId="5" fillId="0" borderId="40" xfId="0" applyNumberFormat="1" applyFont="1" applyFill="1" applyBorder="1" applyAlignment="1" applyProtection="1">
      <alignment horizontal="center" vertical="center"/>
      <protection locked="0"/>
    </xf>
    <xf numFmtId="0" fontId="5" fillId="6" borderId="56" xfId="0" applyNumberFormat="1" applyFont="1" applyFill="1" applyBorder="1" applyAlignment="1" applyProtection="1">
      <alignment horizontal="center" vertical="center"/>
    </xf>
    <xf numFmtId="0" fontId="5" fillId="6" borderId="57" xfId="0" applyNumberFormat="1" applyFont="1" applyFill="1" applyBorder="1" applyAlignment="1" applyProtection="1">
      <alignment horizontal="center" vertical="center"/>
    </xf>
    <xf numFmtId="0" fontId="6" fillId="0" borderId="49" xfId="0" applyNumberFormat="1" applyFont="1" applyFill="1" applyBorder="1" applyAlignment="1" applyProtection="1">
      <alignment horizontal="left" vertical="center" indent="1"/>
    </xf>
    <xf numFmtId="0" fontId="6" fillId="0" borderId="50" xfId="0" applyNumberFormat="1" applyFont="1" applyFill="1" applyBorder="1" applyAlignment="1" applyProtection="1">
      <alignment horizontal="left" vertical="center" indent="1"/>
    </xf>
    <xf numFmtId="0" fontId="5" fillId="6" borderId="3" xfId="0" applyNumberFormat="1" applyFont="1" applyFill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5">
    <cellStyle name="쉼표 [0]" xfId="1" builtinId="6"/>
    <cellStyle name="쉼표 [0] 2" xfId="4"/>
    <cellStyle name="표준" xfId="0" builtinId="0"/>
    <cellStyle name="표준_PERSONAL_Book1_20080819_PERSONAL" xfId="3"/>
    <cellStyle name="표준_PERSONAL_매크로,사용방법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632523"/>
      <rgbColor rgb="00953735"/>
      <rgbColor rgb="00D99795"/>
      <rgbColor rgb="00CCFFFF"/>
      <rgbColor rgb="00660066"/>
      <rgbColor rgb="00FF8080"/>
      <rgbColor rgb="000066CC"/>
      <rgbColor rgb="00EAEAEA"/>
      <rgbColor rgb="001D1B11"/>
      <rgbColor rgb="004A452A"/>
      <rgbColor rgb="00948B54"/>
      <rgbColor rgb="00C5BE97"/>
      <rgbColor rgb="00DDD9C3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B$1" lockText="1" noThreeD="1"/>
</file>

<file path=xl/ctrlProps/ctrlProp2.xml><?xml version="1.0" encoding="utf-8"?>
<formControlPr xmlns="http://schemas.microsoft.com/office/spreadsheetml/2009/9/main" objectType="CheckBox" checked="Checked" fmlaLink="$S$1" lockText="1" noThreeD="1"/>
</file>

<file path=xl/ctrlProps/ctrlProp3.xml><?xml version="1.0" encoding="utf-8"?>
<formControlPr xmlns="http://schemas.microsoft.com/office/spreadsheetml/2009/9/main" objectType="CheckBox" checked="Checked" fmlaLink="$B$1" lockText="1" noThreeD="1"/>
</file>

<file path=xl/ctrlProps/ctrlProp4.xml><?xml version="1.0" encoding="utf-8"?>
<formControlPr xmlns="http://schemas.microsoft.com/office/spreadsheetml/2009/9/main" objectType="CheckBox" checked="Checked" fmlaLink="$B$1" lockText="1" noThreeD="1"/>
</file>

<file path=xl/ctrlProps/ctrlProp5.xml><?xml version="1.0" encoding="utf-8"?>
<formControlPr xmlns="http://schemas.microsoft.com/office/spreadsheetml/2009/9/main" objectType="CheckBox" checked="Checked" fmlaLink="$B$1" lockText="1" noThreeD="1"/>
</file>

<file path=xl/ctrlProps/ctrlProp6.xml><?xml version="1.0" encoding="utf-8"?>
<formControlPr xmlns="http://schemas.microsoft.com/office/spreadsheetml/2009/9/main" objectType="CheckBox" checked="Checked" fmlaLink="$B$1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1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://excel.bizforms.co.kr/contents/guide_macro2007.asp" TargetMode="External"/><Relationship Id="rId11" Type="http://schemas.openxmlformats.org/officeDocument/2006/relationships/image" Target="../media/image9.png"/><Relationship Id="rId5" Type="http://schemas.openxmlformats.org/officeDocument/2006/relationships/image" Target="../media/image4.png"/><Relationship Id="rId15" Type="http://schemas.openxmlformats.org/officeDocument/2006/relationships/image" Target="../media/image13.png"/><Relationship Id="rId10" Type="http://schemas.openxmlformats.org/officeDocument/2006/relationships/image" Target="../media/image8.png"/><Relationship Id="rId4" Type="http://schemas.openxmlformats.org/officeDocument/2006/relationships/hyperlink" Target="http://excel.bizforms.co.kr/contents/guide_macro2003.asp" TargetMode="External"/><Relationship Id="rId9" Type="http://schemas.openxmlformats.org/officeDocument/2006/relationships/image" Target="../media/image7.png"/><Relationship Id="rId14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13" Type="http://schemas.openxmlformats.org/officeDocument/2006/relationships/image" Target="../media/image24.png"/><Relationship Id="rId18" Type="http://schemas.openxmlformats.org/officeDocument/2006/relationships/image" Target="../media/image29.png"/><Relationship Id="rId3" Type="http://schemas.openxmlformats.org/officeDocument/2006/relationships/image" Target="../media/image15.png"/><Relationship Id="rId21" Type="http://schemas.openxmlformats.org/officeDocument/2006/relationships/image" Target="../media/image32.png"/><Relationship Id="rId7" Type="http://schemas.openxmlformats.org/officeDocument/2006/relationships/image" Target="../media/image18.png"/><Relationship Id="rId12" Type="http://schemas.openxmlformats.org/officeDocument/2006/relationships/image" Target="../media/image23.png"/><Relationship Id="rId17" Type="http://schemas.openxmlformats.org/officeDocument/2006/relationships/image" Target="../media/image28.png"/><Relationship Id="rId2" Type="http://schemas.openxmlformats.org/officeDocument/2006/relationships/image" Target="../media/image14.png"/><Relationship Id="rId16" Type="http://schemas.openxmlformats.org/officeDocument/2006/relationships/image" Target="../media/image27.png"/><Relationship Id="rId20" Type="http://schemas.openxmlformats.org/officeDocument/2006/relationships/image" Target="../media/image31.png"/><Relationship Id="rId1" Type="http://schemas.openxmlformats.org/officeDocument/2006/relationships/image" Target="../media/image13.png"/><Relationship Id="rId6" Type="http://schemas.openxmlformats.org/officeDocument/2006/relationships/image" Target="../media/image17.jpeg"/><Relationship Id="rId11" Type="http://schemas.openxmlformats.org/officeDocument/2006/relationships/image" Target="../media/image22.png"/><Relationship Id="rId24" Type="http://schemas.openxmlformats.org/officeDocument/2006/relationships/image" Target="../media/image35.png"/><Relationship Id="rId5" Type="http://schemas.openxmlformats.org/officeDocument/2006/relationships/image" Target="../media/image16.png"/><Relationship Id="rId15" Type="http://schemas.openxmlformats.org/officeDocument/2006/relationships/image" Target="../media/image26.png"/><Relationship Id="rId23" Type="http://schemas.openxmlformats.org/officeDocument/2006/relationships/image" Target="../media/image34.png"/><Relationship Id="rId10" Type="http://schemas.openxmlformats.org/officeDocument/2006/relationships/image" Target="../media/image21.png"/><Relationship Id="rId19" Type="http://schemas.openxmlformats.org/officeDocument/2006/relationships/image" Target="../media/image30.png"/><Relationship Id="rId4" Type="http://schemas.openxmlformats.org/officeDocument/2006/relationships/hyperlink" Target="http://www.bizforms.co.kr/bizshop/product/biz_soft9200968118.asp?move_comment=1" TargetMode="External"/><Relationship Id="rId9" Type="http://schemas.openxmlformats.org/officeDocument/2006/relationships/image" Target="../media/image20.png"/><Relationship Id="rId14" Type="http://schemas.openxmlformats.org/officeDocument/2006/relationships/image" Target="../media/image25.png"/><Relationship Id="rId22" Type="http://schemas.openxmlformats.org/officeDocument/2006/relationships/image" Target="../media/image3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zforms.co.kr/bizshop/product/biz_soft9200968118.asp?move_comment=1" TargetMode="External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4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6.png"/><Relationship Id="rId7" Type="http://schemas.openxmlformats.org/officeDocument/2006/relationships/image" Target="../media/image16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hyperlink" Target="http://www.bizforms.co.kr/bizshop/product/biz_soft9200968118.asp?move_comment=1" TargetMode="External"/><Relationship Id="rId5" Type="http://schemas.openxmlformats.org/officeDocument/2006/relationships/image" Target="../media/image38.png"/><Relationship Id="rId4" Type="http://schemas.openxmlformats.org/officeDocument/2006/relationships/image" Target="../media/image37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izforms.co.kr/bizshop/product/biz_soft9200968118.asp?move_comment=1" TargetMode="External"/><Relationship Id="rId3" Type="http://schemas.openxmlformats.org/officeDocument/2006/relationships/image" Target="../media/image39.png"/><Relationship Id="rId7" Type="http://schemas.openxmlformats.org/officeDocument/2006/relationships/image" Target="../media/image43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42.png"/><Relationship Id="rId5" Type="http://schemas.openxmlformats.org/officeDocument/2006/relationships/image" Target="../media/image41.png"/><Relationship Id="rId4" Type="http://schemas.openxmlformats.org/officeDocument/2006/relationships/image" Target="../media/image40.png"/><Relationship Id="rId9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39.png"/><Relationship Id="rId7" Type="http://schemas.openxmlformats.org/officeDocument/2006/relationships/hyperlink" Target="http://www.bizforms.co.kr/bizshop/product/biz_soft9200968118.asp?move_comment=1" TargetMode="External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42.png"/><Relationship Id="rId5" Type="http://schemas.openxmlformats.org/officeDocument/2006/relationships/image" Target="../media/image41.png"/><Relationship Id="rId4" Type="http://schemas.openxmlformats.org/officeDocument/2006/relationships/image" Target="../media/image40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246</xdr:col>
      <xdr:colOff>0</xdr:colOff>
      <xdr:row>1</xdr:row>
      <xdr:rowOff>0</xdr:rowOff>
    </xdr:from>
    <xdr:to>
      <xdr:col>247</xdr:col>
      <xdr:colOff>0</xdr:colOff>
      <xdr:row>2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48958500" y="1905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1">
            <a:defRPr sz="1000"/>
          </a:pPr>
          <a:r>
            <a:rPr lang="ko-KR" altLang="en-US" sz="1100" b="0" i="0" strike="noStrike">
              <a:solidFill>
                <a:srgbClr val="FFFFFF"/>
              </a:solidFill>
              <a:latin typeface="돋움"/>
              <a:ea typeface="돋움"/>
            </a:rPr>
            <a:t>비 즈 폼</a:t>
          </a:r>
        </a:p>
      </xdr:txBody>
    </xdr:sp>
    <xdr:clientData fPrintsWithSheet="0"/>
  </xdr:twoCellAnchor>
  <xdr:twoCellAnchor>
    <xdr:from>
      <xdr:col>0</xdr:col>
      <xdr:colOff>95250</xdr:colOff>
      <xdr:row>6</xdr:row>
      <xdr:rowOff>66675</xdr:rowOff>
    </xdr:from>
    <xdr:to>
      <xdr:col>37</xdr:col>
      <xdr:colOff>19050</xdr:colOff>
      <xdr:row>151</xdr:row>
      <xdr:rowOff>0</xdr:rowOff>
    </xdr:to>
    <xdr:grpSp>
      <xdr:nvGrpSpPr>
        <xdr:cNvPr id="700514" name="Group 7"/>
        <xdr:cNvGrpSpPr>
          <a:grpSpLocks/>
        </xdr:cNvGrpSpPr>
      </xdr:nvGrpSpPr>
      <xdr:grpSpPr bwMode="auto">
        <a:xfrm>
          <a:off x="95250" y="1362075"/>
          <a:ext cx="7277100" cy="35718750"/>
          <a:chOff x="10" y="85"/>
          <a:chExt cx="764" cy="3750"/>
        </a:xfrm>
      </xdr:grpSpPr>
      <xdr:sp macro="" textlink="">
        <xdr:nvSpPr>
          <xdr:cNvPr id="700536" name="Rectangle 8"/>
          <xdr:cNvSpPr>
            <a:spLocks noChangeArrowheads="1"/>
          </xdr:cNvSpPr>
        </xdr:nvSpPr>
        <xdr:spPr bwMode="auto">
          <a:xfrm>
            <a:off x="365" y="117"/>
            <a:ext cx="386" cy="78"/>
          </a:xfrm>
          <a:prstGeom prst="rect">
            <a:avLst/>
          </a:prstGeom>
          <a:gradFill rotWithShape="1">
            <a:gsLst>
              <a:gs pos="0">
                <a:srgbClr val="FFFFFF"/>
              </a:gs>
              <a:gs pos="100000">
                <a:srgbClr val="F0F5F1"/>
              </a:gs>
            </a:gsLst>
            <a:lin ang="5400000" scaled="1"/>
          </a:gradFill>
          <a:ln w="9525">
            <a:solidFill>
              <a:srgbClr val="C7E2CB"/>
            </a:solidFill>
            <a:miter lim="800000"/>
            <a:headEnd/>
            <a:tailEnd/>
          </a:ln>
        </xdr:spPr>
      </xdr:sp>
      <xdr:sp macro="" textlink="">
        <xdr:nvSpPr>
          <xdr:cNvPr id="700537" name="Rectangle 9"/>
          <xdr:cNvSpPr>
            <a:spLocks noChangeArrowheads="1"/>
          </xdr:cNvSpPr>
        </xdr:nvSpPr>
        <xdr:spPr bwMode="auto">
          <a:xfrm>
            <a:off x="10" y="85"/>
            <a:ext cx="764" cy="3750"/>
          </a:xfrm>
          <a:prstGeom prst="rect">
            <a:avLst/>
          </a:prstGeom>
          <a:noFill/>
          <a:ln w="38100" algn="ctr">
            <a:solidFill>
              <a:srgbClr val="61ABB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pic>
        <xdr:nvPicPr>
          <xdr:cNvPr id="700538" name="Picture 10" descr="매크로보안설정방법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47" r="3447"/>
          <a:stretch>
            <a:fillRect/>
          </a:stretch>
        </xdr:blipFill>
        <xdr:spPr bwMode="auto">
          <a:xfrm>
            <a:off x="29" y="119"/>
            <a:ext cx="302" cy="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0539" name="Picture 11" descr="엑셀2003 매크로 보안수준 설정방법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1" y="132"/>
            <a:ext cx="230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0540" name="Picture 12" descr="엑셀2007 매크로 보안수준 설정방법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1" y="159"/>
            <a:ext cx="230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0541" name="Picture 13" descr="in03_t_03">
            <a:hlinkClick xmlns:r="http://schemas.openxmlformats.org/officeDocument/2006/relationships" r:id="rId4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2" y="131"/>
            <a:ext cx="149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0542" name="Picture 14" descr="tracker_ad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2" y="163"/>
            <a:ext cx="149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0543" name="Picture 15" descr="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" y="325"/>
            <a:ext cx="746" cy="1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0544" name="Picture 16" descr="5"/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485"/>
          <a:stretch>
            <a:fillRect/>
          </a:stretch>
        </xdr:blipFill>
        <xdr:spPr bwMode="auto">
          <a:xfrm>
            <a:off x="16" y="1777"/>
            <a:ext cx="753" cy="2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81" name="AutoShape 17"/>
          <xdr:cNvSpPr>
            <a:spLocks noChangeArrowheads="1"/>
          </xdr:cNvSpPr>
        </xdr:nvSpPr>
        <xdr:spPr bwMode="auto">
          <a:xfrm>
            <a:off x="16" y="247"/>
            <a:ext cx="753" cy="52"/>
          </a:xfrm>
          <a:prstGeom prst="roundRect">
            <a:avLst>
              <a:gd name="adj" fmla="val 16667"/>
            </a:avLst>
          </a:prstGeom>
          <a:solidFill>
            <a:srgbClr val="61ABB4"/>
          </a:solidFill>
          <a:ln w="9525">
            <a:noFill/>
            <a:round/>
            <a:headEnd/>
            <a:tailEnd/>
          </a:ln>
        </xdr:spPr>
        <xdr:txBody>
          <a:bodyPr vertOverflow="clip" wrap="square" lIns="90000" tIns="46800" rIns="90000" bIns="46800" anchor="ctr" upright="1"/>
          <a:lstStyle/>
          <a:p>
            <a:pPr algn="l" rtl="1">
              <a:defRPr sz="1000"/>
            </a:pPr>
            <a:r>
              <a:rPr lang="ko-KR" altLang="en-US" sz="2200" b="0" i="0" strike="noStrike">
                <a:solidFill>
                  <a:srgbClr val="FFFFFF"/>
                </a:solidFill>
                <a:latin typeface="HY견고딕"/>
                <a:ea typeface="HY견고딕"/>
              </a:rPr>
              <a:t>엑셀 </a:t>
            </a:r>
            <a:r>
              <a:rPr lang="en-US" altLang="ko-KR" sz="2200" b="0" i="0" strike="noStrike">
                <a:solidFill>
                  <a:srgbClr val="FFFFFF"/>
                </a:solidFill>
                <a:latin typeface="HY견고딕"/>
                <a:ea typeface="HY견고딕"/>
              </a:rPr>
              <a:t>2003 </a:t>
            </a:r>
            <a:r>
              <a:rPr lang="ko-KR" altLang="en-US" sz="2200" b="0" i="0" strike="noStrike">
                <a:solidFill>
                  <a:srgbClr val="FFFFFF"/>
                </a:solidFill>
                <a:latin typeface="HY견고딕"/>
                <a:ea typeface="HY견고딕"/>
              </a:rPr>
              <a:t>매크로 보안설정방법</a:t>
            </a:r>
          </a:p>
        </xdr:txBody>
      </xdr:sp>
      <xdr:sp macro="" textlink="">
        <xdr:nvSpPr>
          <xdr:cNvPr id="11282" name="AutoShape 18"/>
          <xdr:cNvSpPr>
            <a:spLocks noChangeArrowheads="1"/>
          </xdr:cNvSpPr>
        </xdr:nvSpPr>
        <xdr:spPr bwMode="auto">
          <a:xfrm>
            <a:off x="16" y="1703"/>
            <a:ext cx="753" cy="52"/>
          </a:xfrm>
          <a:prstGeom prst="roundRect">
            <a:avLst>
              <a:gd name="adj" fmla="val 16667"/>
            </a:avLst>
          </a:prstGeom>
          <a:solidFill>
            <a:srgbClr val="61ABB4"/>
          </a:solidFill>
          <a:ln w="9525">
            <a:noFill/>
            <a:round/>
            <a:headEnd/>
            <a:tailEnd/>
          </a:ln>
        </xdr:spPr>
        <xdr:txBody>
          <a:bodyPr vertOverflow="clip" wrap="square" lIns="90000" tIns="46800" rIns="90000" bIns="46800" anchor="ctr" upright="1"/>
          <a:lstStyle/>
          <a:p>
            <a:pPr algn="l" rtl="1">
              <a:defRPr sz="1000"/>
            </a:pPr>
            <a:r>
              <a:rPr lang="ko-KR" altLang="en-US" sz="2200" b="0" i="0" strike="noStrike">
                <a:solidFill>
                  <a:srgbClr val="FFFFFF"/>
                </a:solidFill>
                <a:latin typeface="HY견고딕"/>
                <a:ea typeface="HY견고딕"/>
              </a:rPr>
              <a:t>엑셀 </a:t>
            </a:r>
            <a:r>
              <a:rPr lang="en-US" altLang="ko-KR" sz="2200" b="0" i="0" strike="noStrike">
                <a:solidFill>
                  <a:srgbClr val="FFFFFF"/>
                </a:solidFill>
                <a:latin typeface="HY견고딕"/>
                <a:ea typeface="HY견고딕"/>
              </a:rPr>
              <a:t>2007 </a:t>
            </a:r>
            <a:r>
              <a:rPr lang="ko-KR" altLang="en-US" sz="2200" b="0" i="0" strike="noStrike">
                <a:solidFill>
                  <a:srgbClr val="FFFFFF"/>
                </a:solidFill>
                <a:latin typeface="HY견고딕"/>
                <a:ea typeface="HY견고딕"/>
              </a:rPr>
              <a:t>매크로 보안설정방법</a:t>
            </a:r>
          </a:p>
        </xdr:txBody>
      </xdr:sp>
      <xdr:sp macro="" textlink="">
        <xdr:nvSpPr>
          <xdr:cNvPr id="11283" name="AutoShape 19"/>
          <xdr:cNvSpPr>
            <a:spLocks noChangeArrowheads="1"/>
          </xdr:cNvSpPr>
        </xdr:nvSpPr>
        <xdr:spPr bwMode="auto">
          <a:xfrm>
            <a:off x="37" y="3731"/>
            <a:ext cx="714" cy="5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2225">
            <a:solidFill>
              <a:srgbClr val="C2E3DF"/>
            </a:solidFill>
            <a:round/>
            <a:headEnd/>
            <a:tailEnd/>
          </a:ln>
          <a:effectLst>
            <a:outerShdw dist="63500" dir="3187806" algn="ctr" rotWithShape="0">
              <a:srgbClr val="DDDDDD">
                <a:alpha val="50000"/>
              </a:srgbClr>
            </a:outerShdw>
          </a:effectLst>
        </xdr:spPr>
        <xdr:txBody>
          <a:bodyPr vertOverflow="clip" wrap="square" lIns="90000" tIns="46800" rIns="90000" bIns="46800" anchor="ctr" upright="1"/>
          <a:lstStyle/>
          <a:p>
            <a:pPr algn="l" rtl="1">
              <a:defRPr sz="1000"/>
            </a:pPr>
            <a:r>
              <a:rPr lang="en-US" altLang="ko-KR" sz="900" b="1" i="0" strike="noStrike">
                <a:solidFill>
                  <a:srgbClr val="FF0000"/>
                </a:solidFill>
                <a:latin typeface="돋움"/>
                <a:ea typeface="돋움"/>
              </a:rPr>
              <a:t>※</a:t>
            </a:r>
            <a:r>
              <a:rPr lang="en-US" altLang="ko-KR" sz="900" b="1" i="0" strike="noStrike">
                <a:solidFill>
                  <a:srgbClr val="808080"/>
                </a:solidFill>
                <a:latin typeface="돋움"/>
                <a:ea typeface="돋움"/>
              </a:rPr>
              <a:t> </a:t>
            </a:r>
            <a:r>
              <a:rPr lang="ko-KR" altLang="en-US" sz="900" b="1" i="0" strike="noStrike">
                <a:solidFill>
                  <a:srgbClr val="FF0000"/>
                </a:solidFill>
                <a:latin typeface="돋움"/>
                <a:ea typeface="돋움"/>
              </a:rPr>
              <a:t>닫았던 통합문서를 열면 매크로 보안수준 경고 메시지 없이 바로 사용할 수 있습니다</a:t>
            </a:r>
            <a:r>
              <a:rPr lang="en-US" altLang="ko-KR" sz="900" b="1" i="0" strike="noStrike">
                <a:solidFill>
                  <a:srgbClr val="FF0000"/>
                </a:solidFill>
                <a:latin typeface="돋움"/>
                <a:ea typeface="돋움"/>
              </a:rPr>
              <a:t>.</a:t>
            </a:r>
          </a:p>
        </xdr:txBody>
      </xdr:sp>
      <xdr:grpSp>
        <xdr:nvGrpSpPr>
          <xdr:cNvPr id="700548" name="Group 20"/>
          <xdr:cNvGrpSpPr>
            <a:grpSpLocks/>
          </xdr:cNvGrpSpPr>
        </xdr:nvGrpSpPr>
        <xdr:grpSpPr bwMode="auto">
          <a:xfrm>
            <a:off x="16" y="559"/>
            <a:ext cx="753" cy="399"/>
            <a:chOff x="793" y="559"/>
            <a:chExt cx="753" cy="399"/>
          </a:xfrm>
        </xdr:grpSpPr>
        <xdr:pic>
          <xdr:nvPicPr>
            <xdr:cNvPr id="700564" name="Picture 21" descr="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1485"/>
            <a:stretch>
              <a:fillRect/>
            </a:stretch>
          </xdr:blipFill>
          <xdr:spPr bwMode="auto">
            <a:xfrm>
              <a:off x="793" y="559"/>
              <a:ext cx="753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1286" name="AutoShape 22"/>
            <xdr:cNvSpPr>
              <a:spLocks noChangeArrowheads="1"/>
            </xdr:cNvSpPr>
          </xdr:nvSpPr>
          <xdr:spPr bwMode="auto">
            <a:xfrm>
              <a:off x="1268" y="637"/>
              <a:ext cx="270" cy="116"/>
            </a:xfrm>
            <a:prstGeom prst="roundRect">
              <a:avLst>
                <a:gd name="adj" fmla="val 16667"/>
              </a:avLst>
            </a:prstGeom>
            <a:noFill/>
            <a:ln w="22225">
              <a:noFill/>
              <a:round/>
              <a:headEnd/>
              <a:tailEnd/>
            </a:ln>
            <a:effectLst>
              <a:outerShdw dist="63500" dir="3187806" algn="ctr" rotWithShape="0">
                <a:srgbClr val="DDDDDD">
                  <a:alpha val="50000"/>
                </a:srgbClr>
              </a:outerShdw>
            </a:effectLst>
          </xdr:spPr>
          <xdr:txBody>
            <a:bodyPr vertOverflow="clip" wrap="square" lIns="90000" tIns="46800" rIns="90000" bIns="46800" anchor="t" upright="1"/>
            <a:lstStyle/>
            <a:p>
              <a:pPr algn="l" rtl="1">
                <a:lnSpc>
                  <a:spcPts val="1000"/>
                </a:lnSpc>
                <a:defRPr sz="1000"/>
              </a:pP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'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파일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(F)-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닫기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(C)'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 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또는 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&lt;Ctrl&gt;+&lt;F4&gt;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를 눌러 현재 열려 있는 통합문서를 닫고 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'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도구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(T)-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매크로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(M)-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보안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(S)'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 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메뉴를</a:t>
              </a:r>
            </a:p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클릭합니다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.</a:t>
              </a:r>
            </a:p>
          </xdr:txBody>
        </xdr:sp>
      </xdr:grpSp>
      <xdr:grpSp>
        <xdr:nvGrpSpPr>
          <xdr:cNvPr id="700549" name="Group 23"/>
          <xdr:cNvGrpSpPr>
            <a:grpSpLocks/>
          </xdr:cNvGrpSpPr>
        </xdr:nvGrpSpPr>
        <xdr:grpSpPr bwMode="auto">
          <a:xfrm>
            <a:off x="16" y="1001"/>
            <a:ext cx="753" cy="369"/>
            <a:chOff x="793" y="1001"/>
            <a:chExt cx="753" cy="369"/>
          </a:xfrm>
        </xdr:grpSpPr>
        <xdr:pic>
          <xdr:nvPicPr>
            <xdr:cNvPr id="700562" name="Picture 24" descr="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1485"/>
            <a:stretch>
              <a:fillRect/>
            </a:stretch>
          </xdr:blipFill>
          <xdr:spPr bwMode="auto">
            <a:xfrm>
              <a:off x="793" y="1001"/>
              <a:ext cx="753" cy="3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1289" name="AutoShape 25"/>
            <xdr:cNvSpPr>
              <a:spLocks noChangeArrowheads="1"/>
            </xdr:cNvSpPr>
          </xdr:nvSpPr>
          <xdr:spPr bwMode="auto">
            <a:xfrm>
              <a:off x="1268" y="1084"/>
              <a:ext cx="270" cy="116"/>
            </a:xfrm>
            <a:prstGeom prst="roundRect">
              <a:avLst>
                <a:gd name="adj" fmla="val 16667"/>
              </a:avLst>
            </a:prstGeom>
            <a:noFill/>
            <a:ln w="22225">
              <a:noFill/>
              <a:round/>
              <a:headEnd/>
              <a:tailEnd/>
            </a:ln>
            <a:effectLst>
              <a:outerShdw dist="63500" dir="3187806" algn="ctr" rotWithShape="0">
                <a:srgbClr val="DDDDDD">
                  <a:alpha val="50000"/>
                </a:srgbClr>
              </a:outerShdw>
            </a:effectLst>
          </xdr:spPr>
          <xdr:txBody>
            <a:bodyPr vertOverflow="clip" wrap="square" lIns="90000" tIns="46800" rIns="90000" bIns="46800" anchor="t" upright="1"/>
            <a:lstStyle/>
            <a:p>
              <a:pPr algn="l" rtl="1">
                <a:lnSpc>
                  <a:spcPts val="900"/>
                </a:lnSpc>
                <a:defRPr sz="1000"/>
              </a:pP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'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높음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(H)'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으로 설정되어 있는 보안수준을 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'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보통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(M)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'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으로 선택 후 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[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확인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] 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버튼을 클릭합니다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.</a:t>
              </a:r>
            </a:p>
          </xdr:txBody>
        </xdr:sp>
      </xdr:grpSp>
      <xdr:grpSp>
        <xdr:nvGrpSpPr>
          <xdr:cNvPr id="700550" name="Group 26"/>
          <xdr:cNvGrpSpPr>
            <a:grpSpLocks/>
          </xdr:cNvGrpSpPr>
        </xdr:nvGrpSpPr>
        <xdr:grpSpPr bwMode="auto">
          <a:xfrm>
            <a:off x="16" y="1417"/>
            <a:ext cx="753" cy="214"/>
            <a:chOff x="793" y="1417"/>
            <a:chExt cx="753" cy="214"/>
          </a:xfrm>
        </xdr:grpSpPr>
        <xdr:pic>
          <xdr:nvPicPr>
            <xdr:cNvPr id="700560" name="Picture 27" descr="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1485"/>
            <a:stretch>
              <a:fillRect/>
            </a:stretch>
          </xdr:blipFill>
          <xdr:spPr bwMode="auto">
            <a:xfrm>
              <a:off x="793" y="1417"/>
              <a:ext cx="753" cy="2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1292" name="AutoShape 28"/>
            <xdr:cNvSpPr>
              <a:spLocks noChangeArrowheads="1"/>
            </xdr:cNvSpPr>
          </xdr:nvSpPr>
          <xdr:spPr bwMode="auto">
            <a:xfrm>
              <a:off x="1268" y="1494"/>
              <a:ext cx="270" cy="94"/>
            </a:xfrm>
            <a:prstGeom prst="roundRect">
              <a:avLst>
                <a:gd name="adj" fmla="val 16667"/>
              </a:avLst>
            </a:prstGeom>
            <a:noFill/>
            <a:ln w="22225">
              <a:noFill/>
              <a:round/>
              <a:headEnd/>
              <a:tailEnd/>
            </a:ln>
            <a:effectLst>
              <a:outerShdw dist="63500" dir="3187806" algn="ctr" rotWithShape="0">
                <a:srgbClr val="DDDDDD">
                  <a:alpha val="50000"/>
                </a:srgbClr>
              </a:outerShdw>
            </a:effectLst>
          </xdr:spPr>
          <xdr:txBody>
            <a:bodyPr vertOverflow="clip" wrap="square" lIns="90000" tIns="46800" rIns="90000" bIns="4680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매크로 보안수준 설정 후 닫았던 통합문서를 열면 보안 경고 메시지가 나타나며 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[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매크로 포함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(E)]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 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버튼을 클릭하면 매크로 보안 경고 메시지 없이 사용할 수 있습니다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.</a:t>
              </a:r>
            </a:p>
          </xdr:txBody>
        </xdr:sp>
      </xdr:grpSp>
      <xdr:grpSp>
        <xdr:nvGrpSpPr>
          <xdr:cNvPr id="700551" name="Group 29"/>
          <xdr:cNvGrpSpPr>
            <a:grpSpLocks/>
          </xdr:cNvGrpSpPr>
        </xdr:nvGrpSpPr>
        <xdr:grpSpPr bwMode="auto">
          <a:xfrm>
            <a:off x="16" y="2067"/>
            <a:ext cx="753" cy="472"/>
            <a:chOff x="793" y="2145"/>
            <a:chExt cx="753" cy="472"/>
          </a:xfrm>
        </xdr:grpSpPr>
        <xdr:pic>
          <xdr:nvPicPr>
            <xdr:cNvPr id="700558" name="Picture 30" descr="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1485"/>
            <a:stretch>
              <a:fillRect/>
            </a:stretch>
          </xdr:blipFill>
          <xdr:spPr bwMode="auto">
            <a:xfrm>
              <a:off x="793" y="2145"/>
              <a:ext cx="753" cy="4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1295" name="AutoShape 31"/>
            <xdr:cNvSpPr>
              <a:spLocks noChangeArrowheads="1"/>
            </xdr:cNvSpPr>
          </xdr:nvSpPr>
          <xdr:spPr bwMode="auto">
            <a:xfrm>
              <a:off x="1268" y="2255"/>
              <a:ext cx="270" cy="116"/>
            </a:xfrm>
            <a:prstGeom prst="roundRect">
              <a:avLst>
                <a:gd name="adj" fmla="val 16667"/>
              </a:avLst>
            </a:prstGeom>
            <a:noFill/>
            <a:ln w="22225">
              <a:noFill/>
              <a:round/>
              <a:headEnd/>
              <a:tailEnd/>
            </a:ln>
            <a:effectLst>
              <a:outerShdw dist="63500" dir="3187806" algn="ctr" rotWithShape="0">
                <a:srgbClr val="DDDDDD">
                  <a:alpha val="50000"/>
                </a:srgbClr>
              </a:outerShdw>
            </a:effectLst>
          </xdr:spPr>
          <xdr:txBody>
            <a:bodyPr vertOverflow="clip" wrap="square" lIns="54000" tIns="46800" rIns="54000" bIns="46800" anchor="t" upright="1"/>
            <a:lstStyle/>
            <a:p>
              <a:pPr algn="l" rtl="1">
                <a:lnSpc>
                  <a:spcPts val="1000"/>
                </a:lnSpc>
                <a:defRPr sz="1000"/>
              </a:pP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'Office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단추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-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닫기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(C)'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 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또는 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&lt;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Ctrl&gt;+&lt;F4&gt;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를 눌러 현재 열려 있는 통합문서를 닫고 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'Office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단추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-Excel 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옵션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(I)'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 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메뉴를</a:t>
              </a:r>
            </a:p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클릭합니다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.</a:t>
              </a:r>
            </a:p>
          </xdr:txBody>
        </xdr:sp>
      </xdr:grpSp>
      <xdr:grpSp>
        <xdr:nvGrpSpPr>
          <xdr:cNvPr id="700552" name="Group 32"/>
          <xdr:cNvGrpSpPr>
            <a:grpSpLocks/>
          </xdr:cNvGrpSpPr>
        </xdr:nvGrpSpPr>
        <xdr:grpSpPr bwMode="auto">
          <a:xfrm>
            <a:off x="16" y="2587"/>
            <a:ext cx="753" cy="519"/>
            <a:chOff x="793" y="2665"/>
            <a:chExt cx="753" cy="519"/>
          </a:xfrm>
        </xdr:grpSpPr>
        <xdr:pic>
          <xdr:nvPicPr>
            <xdr:cNvPr id="700556" name="Picture 33" descr="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1485"/>
            <a:stretch>
              <a:fillRect/>
            </a:stretch>
          </xdr:blipFill>
          <xdr:spPr bwMode="auto">
            <a:xfrm>
              <a:off x="793" y="2665"/>
              <a:ext cx="753" cy="5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1298" name="AutoShape 34"/>
            <xdr:cNvSpPr>
              <a:spLocks noChangeArrowheads="1"/>
            </xdr:cNvSpPr>
          </xdr:nvSpPr>
          <xdr:spPr bwMode="auto">
            <a:xfrm>
              <a:off x="1268" y="2767"/>
              <a:ext cx="270" cy="116"/>
            </a:xfrm>
            <a:prstGeom prst="roundRect">
              <a:avLst>
                <a:gd name="adj" fmla="val 16667"/>
              </a:avLst>
            </a:prstGeom>
            <a:noFill/>
            <a:ln w="22225">
              <a:noFill/>
              <a:round/>
              <a:headEnd/>
              <a:tailEnd/>
            </a:ln>
            <a:effectLst>
              <a:outerShdw dist="63500" dir="3187806" algn="ctr" rotWithShape="0">
                <a:srgbClr val="DDDDDD">
                  <a:alpha val="50000"/>
                </a:srgbClr>
              </a:outerShdw>
            </a:effectLst>
          </xdr:spPr>
          <xdr:txBody>
            <a:bodyPr vertOverflow="clip" wrap="square" lIns="90000" tIns="46800" rIns="90000" bIns="4680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왼쪽 메뉴 중 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'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보안 센터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' 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메뉴를 클릭 후 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[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보안 센터 설정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(T)]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 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버튼을 클릭합니다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.</a:t>
              </a:r>
            </a:p>
          </xdr:txBody>
        </xdr:sp>
      </xdr:grpSp>
      <xdr:grpSp>
        <xdr:nvGrpSpPr>
          <xdr:cNvPr id="700553" name="Group 35"/>
          <xdr:cNvGrpSpPr>
            <a:grpSpLocks/>
          </xdr:cNvGrpSpPr>
        </xdr:nvGrpSpPr>
        <xdr:grpSpPr bwMode="auto">
          <a:xfrm>
            <a:off x="16" y="3159"/>
            <a:ext cx="753" cy="563"/>
            <a:chOff x="793" y="3237"/>
            <a:chExt cx="753" cy="563"/>
          </a:xfrm>
        </xdr:grpSpPr>
        <xdr:pic>
          <xdr:nvPicPr>
            <xdr:cNvPr id="700554" name="Picture 36" descr="8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1485"/>
            <a:stretch>
              <a:fillRect/>
            </a:stretch>
          </xdr:blipFill>
          <xdr:spPr bwMode="auto">
            <a:xfrm>
              <a:off x="793" y="3237"/>
              <a:ext cx="753" cy="5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1301" name="AutoShape 37"/>
            <xdr:cNvSpPr>
              <a:spLocks noChangeArrowheads="1"/>
            </xdr:cNvSpPr>
          </xdr:nvSpPr>
          <xdr:spPr bwMode="auto">
            <a:xfrm>
              <a:off x="1268" y="3448"/>
              <a:ext cx="270" cy="116"/>
            </a:xfrm>
            <a:prstGeom prst="roundRect">
              <a:avLst>
                <a:gd name="adj" fmla="val 16667"/>
              </a:avLst>
            </a:prstGeom>
            <a:noFill/>
            <a:ln w="22225">
              <a:noFill/>
              <a:round/>
              <a:headEnd/>
              <a:tailEnd/>
            </a:ln>
            <a:effectLst>
              <a:outerShdw dist="63500" dir="3187806" algn="ctr" rotWithShape="0">
                <a:srgbClr val="DDDDDD">
                  <a:alpha val="50000"/>
                </a:srgbClr>
              </a:outerShdw>
            </a:effectLst>
          </xdr:spPr>
          <xdr:txBody>
            <a:bodyPr vertOverflow="clip" wrap="square" lIns="90000" tIns="46800" rIns="90000" bIns="46800" anchor="t" upright="1"/>
            <a:lstStyle/>
            <a:p>
              <a:pPr algn="l" rtl="1">
                <a:lnSpc>
                  <a:spcPts val="900"/>
                </a:lnSpc>
                <a:defRPr sz="1000"/>
              </a:pP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보안센터 창이 나타나면 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'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매크로 설정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'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 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메뉴를 클릭하여 다음과 같이 보안 수준을 설정 후 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[</a:t>
              </a:r>
              <a:r>
                <a:rPr lang="ko-KR" altLang="en-US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확인</a:t>
              </a:r>
              <a:r>
                <a:rPr lang="en-US" altLang="ko-KR" sz="900" b="1" i="0" strike="noStrike">
                  <a:solidFill>
                    <a:srgbClr val="FF0000"/>
                  </a:solidFill>
                  <a:latin typeface="돋움"/>
                  <a:ea typeface="돋움"/>
                </a:rPr>
                <a:t>]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 </a:t>
              </a:r>
              <a:r>
                <a:rPr lang="ko-KR" altLang="en-US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버튼을 클릭합니다</a:t>
              </a:r>
              <a:r>
                <a:rPr lang="en-US" altLang="ko-KR" sz="900" b="1" i="0" strike="noStrike">
                  <a:solidFill>
                    <a:srgbClr val="808080"/>
                  </a:solidFill>
                  <a:latin typeface="돋움"/>
                  <a:ea typeface="돋움"/>
                </a:rPr>
                <a:t>.</a:t>
              </a:r>
            </a:p>
          </xdr:txBody>
        </xdr:sp>
      </xdr:grpSp>
    </xdr:grpSp>
    <xdr:clientData/>
  </xdr:twoCellAnchor>
  <xdr:twoCellAnchor>
    <xdr:from>
      <xdr:col>0</xdr:col>
      <xdr:colOff>0</xdr:colOff>
      <xdr:row>0</xdr:row>
      <xdr:rowOff>0</xdr:rowOff>
    </xdr:from>
    <xdr:to>
      <xdr:col>61</xdr:col>
      <xdr:colOff>0</xdr:colOff>
      <xdr:row>6</xdr:row>
      <xdr:rowOff>0</xdr:rowOff>
    </xdr:to>
    <xdr:pic>
      <xdr:nvPicPr>
        <xdr:cNvPr id="700515" name="Picture 58" descr="bg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539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1</xdr:row>
      <xdr:rowOff>38100</xdr:rowOff>
    </xdr:from>
    <xdr:to>
      <xdr:col>17</xdr:col>
      <xdr:colOff>190500</xdr:colOff>
      <xdr:row>2</xdr:row>
      <xdr:rowOff>200025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28575" y="228600"/>
          <a:ext cx="35147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1">
            <a:defRPr sz="1000"/>
          </a:pPr>
          <a:r>
            <a:rPr lang="ko-KR" altLang="en-US" sz="1400" b="0" i="0" strike="noStrike">
              <a:solidFill>
                <a:srgbClr val="000000"/>
              </a:solidFill>
              <a:latin typeface="HY견고딕"/>
              <a:ea typeface="HY견고딕"/>
            </a:rPr>
            <a:t>매크로 보안설정방법 엑셀 </a:t>
          </a:r>
          <a:r>
            <a:rPr lang="en-US" altLang="ko-KR" sz="1400" b="0" i="0" strike="noStrike">
              <a:solidFill>
                <a:srgbClr val="000000"/>
              </a:solidFill>
              <a:latin typeface="HY견고딕"/>
              <a:ea typeface="HY견고딕"/>
            </a:rPr>
            <a:t>2003/2007</a:t>
          </a:r>
        </a:p>
      </xdr:txBody>
    </xdr:sp>
    <xdr:clientData/>
  </xdr:twoCellAnchor>
  <xdr:twoCellAnchor>
    <xdr:from>
      <xdr:col>41</xdr:col>
      <xdr:colOff>19050</xdr:colOff>
      <xdr:row>2</xdr:row>
      <xdr:rowOff>190500</xdr:rowOff>
    </xdr:from>
    <xdr:to>
      <xdr:col>47</xdr:col>
      <xdr:colOff>47625</xdr:colOff>
      <xdr:row>3</xdr:row>
      <xdr:rowOff>180975</xdr:rowOff>
    </xdr:to>
    <xdr:grpSp>
      <xdr:nvGrpSpPr>
        <xdr:cNvPr id="700517" name="Group 82"/>
        <xdr:cNvGrpSpPr>
          <a:grpSpLocks/>
        </xdr:cNvGrpSpPr>
      </xdr:nvGrpSpPr>
      <xdr:grpSpPr bwMode="auto">
        <a:xfrm>
          <a:off x="8172450" y="609600"/>
          <a:ext cx="1228725" cy="219075"/>
          <a:chOff x="858" y="64"/>
          <a:chExt cx="129" cy="23"/>
        </a:xfrm>
      </xdr:grpSpPr>
      <xdr:sp macro="[0]!전체화면" textlink="">
        <xdr:nvSpPr>
          <xdr:cNvPr id="11326" name="Text Box 62"/>
          <xdr:cNvSpPr txBox="1">
            <a:spLocks noChangeArrowheads="1"/>
          </xdr:cNvSpPr>
        </xdr:nvSpPr>
        <xdr:spPr bwMode="auto">
          <a:xfrm>
            <a:off x="878" y="65"/>
            <a:ext cx="109" cy="22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ko-KR" altLang="en-US" sz="1000" b="1" i="0" strike="noStrike">
                <a:solidFill>
                  <a:srgbClr val="003300"/>
                </a:solidFill>
                <a:latin typeface="돋움"/>
                <a:ea typeface="돋움"/>
              </a:rPr>
              <a:t>엑셀메뉴보기</a:t>
            </a:r>
          </a:p>
        </xdr:txBody>
      </xdr:sp>
    </xdr:grpSp>
    <xdr:clientData/>
  </xdr:twoCellAnchor>
  <xdr:twoCellAnchor>
    <xdr:from>
      <xdr:col>12</xdr:col>
      <xdr:colOff>47625</xdr:colOff>
      <xdr:row>0</xdr:row>
      <xdr:rowOff>-9525</xdr:rowOff>
    </xdr:from>
    <xdr:to>
      <xdr:col>19</xdr:col>
      <xdr:colOff>57150</xdr:colOff>
      <xdr:row>6</xdr:row>
      <xdr:rowOff>95250</xdr:rowOff>
    </xdr:to>
    <xdr:grpSp>
      <xdr:nvGrpSpPr>
        <xdr:cNvPr id="700518" name="Group 81"/>
        <xdr:cNvGrpSpPr>
          <a:grpSpLocks/>
        </xdr:cNvGrpSpPr>
      </xdr:nvGrpSpPr>
      <xdr:grpSpPr bwMode="auto">
        <a:xfrm>
          <a:off x="2400300" y="-9525"/>
          <a:ext cx="1409700" cy="1400175"/>
          <a:chOff x="252" y="-20"/>
          <a:chExt cx="148" cy="147"/>
        </a:xfrm>
      </xdr:grpSpPr>
      <xdr:grpSp>
        <xdr:nvGrpSpPr>
          <xdr:cNvPr id="700519" name="Group 80"/>
          <xdr:cNvGrpSpPr>
            <a:grpSpLocks/>
          </xdr:cNvGrpSpPr>
        </xdr:nvGrpSpPr>
        <xdr:grpSpPr bwMode="auto">
          <a:xfrm>
            <a:off x="296" y="101"/>
            <a:ext cx="104" cy="26"/>
            <a:chOff x="296" y="101"/>
            <a:chExt cx="104" cy="26"/>
          </a:xfrm>
        </xdr:grpSpPr>
        <xdr:pic macro="[0]!입출금입력">
          <xdr:nvPicPr>
            <xdr:cNvPr id="700533" name="Picture 65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입출금입력" textlink="">
          <xdr:nvSpPr>
            <xdr:cNvPr id="11330" name="Text Box 66"/>
            <xdr:cNvSpPr txBox="1">
              <a:spLocks noChangeArrowheads="1"/>
            </xdr:cNvSpPr>
          </xdr:nvSpPr>
          <xdr:spPr bwMode="auto">
            <a:xfrm>
              <a:off x="300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현금출납입력</a:t>
              </a:r>
            </a:p>
          </xdr:txBody>
        </xdr:sp>
      </xdr:grpSp>
      <xdr:sp macro="" textlink="">
        <xdr:nvSpPr>
          <xdr:cNvPr id="11331" name="Text Box 67"/>
          <xdr:cNvSpPr txBox="1">
            <a:spLocks noChangeArrowheads="1"/>
          </xdr:cNvSpPr>
        </xdr:nvSpPr>
        <xdr:spPr bwMode="auto">
          <a:xfrm>
            <a:off x="252" y="-20"/>
            <a:ext cx="57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18288" anchor="ctr" upright="1">
            <a:spAutoFit/>
          </a:bodyPr>
          <a:lstStyle/>
          <a:p>
            <a:pPr algn="ctr" rtl="1">
              <a:defRPr sz="1000"/>
            </a:pPr>
            <a:r>
              <a:rPr lang="ko-KR" altLang="en-US" sz="1000" b="1" i="0" strike="noStrike">
                <a:solidFill>
                  <a:srgbClr val="000000"/>
                </a:solidFill>
                <a:latin typeface="굴림"/>
                <a:ea typeface="굴림"/>
              </a:rPr>
              <a:t>이동버튼</a:t>
            </a:r>
          </a:p>
        </xdr:txBody>
      </xdr:sp>
      <xdr:grpSp>
        <xdr:nvGrpSpPr>
          <xdr:cNvPr id="700521" name="Group 68"/>
          <xdr:cNvGrpSpPr>
            <a:grpSpLocks/>
          </xdr:cNvGrpSpPr>
        </xdr:nvGrpSpPr>
        <xdr:grpSpPr bwMode="auto">
          <a:xfrm>
            <a:off x="75" y="101"/>
            <a:ext cx="104" cy="26"/>
            <a:chOff x="72" y="101"/>
            <a:chExt cx="100" cy="26"/>
          </a:xfrm>
        </xdr:grpSpPr>
        <xdr:pic macro="[0]!사용방법">
          <xdr:nvPicPr>
            <xdr:cNvPr id="700531" name="Picture 69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" y="101"/>
              <a:ext cx="100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사용방법" textlink="">
          <xdr:nvSpPr>
            <xdr:cNvPr id="11334" name="Text Box 70"/>
            <xdr:cNvSpPr txBox="1">
              <a:spLocks noChangeArrowheads="1"/>
            </xdr:cNvSpPr>
          </xdr:nvSpPr>
          <xdr:spPr bwMode="auto">
            <a:xfrm>
              <a:off x="82" y="106"/>
              <a:ext cx="70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사용방법</a:t>
              </a:r>
            </a:p>
          </xdr:txBody>
        </xdr:sp>
      </xdr:grpSp>
      <xdr:grpSp>
        <xdr:nvGrpSpPr>
          <xdr:cNvPr id="700522" name="Group 71"/>
          <xdr:cNvGrpSpPr>
            <a:grpSpLocks/>
          </xdr:cNvGrpSpPr>
        </xdr:nvGrpSpPr>
        <xdr:grpSpPr bwMode="auto">
          <a:xfrm>
            <a:off x="185" y="101"/>
            <a:ext cx="104" cy="26"/>
            <a:chOff x="185" y="101"/>
            <a:chExt cx="104" cy="26"/>
          </a:xfrm>
        </xdr:grpSpPr>
        <xdr:pic macro="[0]!기본정보">
          <xdr:nvPicPr>
            <xdr:cNvPr id="700529" name="Picture 72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5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기본정보" textlink="">
          <xdr:nvSpPr>
            <xdr:cNvPr id="11337" name="Text Box 73"/>
            <xdr:cNvSpPr txBox="1">
              <a:spLocks noChangeArrowheads="1"/>
            </xdr:cNvSpPr>
          </xdr:nvSpPr>
          <xdr:spPr bwMode="auto">
            <a:xfrm>
              <a:off x="188" y="106"/>
              <a:ext cx="97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기본정보입력</a:t>
              </a:r>
            </a:p>
          </xdr:txBody>
        </xdr:sp>
      </xdr:grpSp>
      <xdr:grpSp>
        <xdr:nvGrpSpPr>
          <xdr:cNvPr id="700523" name="Group 74"/>
          <xdr:cNvGrpSpPr>
            <a:grpSpLocks/>
          </xdr:cNvGrpSpPr>
        </xdr:nvGrpSpPr>
        <xdr:grpSpPr bwMode="auto">
          <a:xfrm>
            <a:off x="406" y="101"/>
            <a:ext cx="104" cy="26"/>
            <a:chOff x="296" y="101"/>
            <a:chExt cx="104" cy="26"/>
          </a:xfrm>
        </xdr:grpSpPr>
        <xdr:pic macro="[0]!일계표">
          <xdr:nvPicPr>
            <xdr:cNvPr id="700527" name="Picture 75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일계표" textlink="">
          <xdr:nvSpPr>
            <xdr:cNvPr id="11340" name="Text Box 76"/>
            <xdr:cNvSpPr txBox="1">
              <a:spLocks noChangeArrowheads="1"/>
            </xdr:cNvSpPr>
          </xdr:nvSpPr>
          <xdr:spPr bwMode="auto">
            <a:xfrm>
              <a:off x="306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일계표</a:t>
              </a:r>
            </a:p>
          </xdr:txBody>
        </xdr:sp>
      </xdr:grpSp>
      <xdr:grpSp>
        <xdr:nvGrpSpPr>
          <xdr:cNvPr id="700524" name="Group 77"/>
          <xdr:cNvGrpSpPr>
            <a:grpSpLocks/>
          </xdr:cNvGrpSpPr>
        </xdr:nvGrpSpPr>
        <xdr:grpSpPr bwMode="auto">
          <a:xfrm>
            <a:off x="516" y="101"/>
            <a:ext cx="104" cy="26"/>
            <a:chOff x="296" y="101"/>
            <a:chExt cx="104" cy="26"/>
          </a:xfrm>
        </xdr:grpSpPr>
        <xdr:pic macro="[0]!월계표">
          <xdr:nvPicPr>
            <xdr:cNvPr id="700525" name="Picture 78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월계표" textlink="">
          <xdr:nvSpPr>
            <xdr:cNvPr id="11343" name="Text Box 79"/>
            <xdr:cNvSpPr txBox="1">
              <a:spLocks noChangeArrowheads="1"/>
            </xdr:cNvSpPr>
          </xdr:nvSpPr>
          <xdr:spPr bwMode="auto">
            <a:xfrm>
              <a:off x="306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월계표</a:t>
              </a: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</xdr:colOff>
          <xdr:row>2</xdr:row>
          <xdr:rowOff>190500</xdr:rowOff>
        </xdr:from>
        <xdr:to>
          <xdr:col>44</xdr:col>
          <xdr:colOff>104775</xdr:colOff>
          <xdr:row>3</xdr:row>
          <xdr:rowOff>171450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246</xdr:col>
      <xdr:colOff>85725</xdr:colOff>
      <xdr:row>1</xdr:row>
      <xdr:rowOff>123825</xdr:rowOff>
    </xdr:from>
    <xdr:to>
      <xdr:col>246</xdr:col>
      <xdr:colOff>114300</xdr:colOff>
      <xdr:row>1</xdr:row>
      <xdr:rowOff>152400</xdr:rowOff>
    </xdr:to>
    <xdr:sp macro="" textlink="">
      <xdr:nvSpPr>
        <xdr:cNvPr id="12290" name="Text Box 2"/>
        <xdr:cNvSpPr txBox="1">
          <a:spLocks noChangeArrowheads="1"/>
        </xdr:cNvSpPr>
      </xdr:nvSpPr>
      <xdr:spPr bwMode="auto">
        <a:xfrm>
          <a:off x="48844200" y="31432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1">
            <a:defRPr sz="1000"/>
          </a:pPr>
          <a:r>
            <a:rPr lang="ko-KR" altLang="en-US" sz="1100" b="0" i="0" strike="noStrike">
              <a:solidFill>
                <a:srgbClr val="FFFFFF"/>
              </a:solidFill>
              <a:latin typeface="돋움"/>
              <a:ea typeface="돋움"/>
            </a:rPr>
            <a:t>비 즈 폼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61</xdr:col>
      <xdr:colOff>0</xdr:colOff>
      <xdr:row>6</xdr:row>
      <xdr:rowOff>0</xdr:rowOff>
    </xdr:to>
    <xdr:pic>
      <xdr:nvPicPr>
        <xdr:cNvPr id="701603" name="Picture 124" descr="b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539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1</xdr:row>
      <xdr:rowOff>38100</xdr:rowOff>
    </xdr:from>
    <xdr:to>
      <xdr:col>17</xdr:col>
      <xdr:colOff>190500</xdr:colOff>
      <xdr:row>2</xdr:row>
      <xdr:rowOff>200025</xdr:rowOff>
    </xdr:to>
    <xdr:sp macro="" textlink="">
      <xdr:nvSpPr>
        <xdr:cNvPr id="12413" name="Text Box 125"/>
        <xdr:cNvSpPr txBox="1">
          <a:spLocks noChangeArrowheads="1"/>
        </xdr:cNvSpPr>
      </xdr:nvSpPr>
      <xdr:spPr bwMode="auto">
        <a:xfrm>
          <a:off x="28575" y="228600"/>
          <a:ext cx="35147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1">
            <a:defRPr sz="1000"/>
          </a:pPr>
          <a:r>
            <a:rPr lang="ko-KR" altLang="en-US" sz="1400" b="0" i="0" strike="noStrike">
              <a:solidFill>
                <a:srgbClr val="000000"/>
              </a:solidFill>
              <a:latin typeface="HY견고딕"/>
              <a:ea typeface="HY견고딕"/>
            </a:rPr>
            <a:t>일계표 및 월계표</a:t>
          </a:r>
          <a:r>
            <a:rPr lang="en-US" altLang="ko-KR" sz="1400" b="0" i="0" strike="noStrike">
              <a:solidFill>
                <a:srgbClr val="000000"/>
              </a:solidFill>
              <a:latin typeface="HY견고딕"/>
              <a:ea typeface="HY견고딕"/>
            </a:rPr>
            <a:t>(</a:t>
          </a:r>
          <a:r>
            <a:rPr lang="ko-KR" altLang="en-US" sz="1400" b="0" i="0" strike="noStrike">
              <a:solidFill>
                <a:srgbClr val="000000"/>
              </a:solidFill>
              <a:latin typeface="HY견고딕"/>
              <a:ea typeface="HY견고딕"/>
            </a:rPr>
            <a:t>사용방법</a:t>
          </a:r>
          <a:r>
            <a:rPr lang="en-US" altLang="ko-KR" sz="1400" b="0" i="0" strike="noStrike">
              <a:solidFill>
                <a:srgbClr val="000000"/>
              </a:solidFill>
              <a:latin typeface="HY견고딕"/>
              <a:ea typeface="HY견고딕"/>
            </a:rPr>
            <a:t>)</a:t>
          </a:r>
        </a:p>
      </xdr:txBody>
    </xdr:sp>
    <xdr:clientData/>
  </xdr:twoCellAnchor>
  <xdr:twoCellAnchor>
    <xdr:from>
      <xdr:col>41</xdr:col>
      <xdr:colOff>19050</xdr:colOff>
      <xdr:row>2</xdr:row>
      <xdr:rowOff>190500</xdr:rowOff>
    </xdr:from>
    <xdr:to>
      <xdr:col>46</xdr:col>
      <xdr:colOff>133350</xdr:colOff>
      <xdr:row>3</xdr:row>
      <xdr:rowOff>180975</xdr:rowOff>
    </xdr:to>
    <xdr:grpSp>
      <xdr:nvGrpSpPr>
        <xdr:cNvPr id="701605" name="Group 191"/>
        <xdr:cNvGrpSpPr>
          <a:grpSpLocks/>
        </xdr:cNvGrpSpPr>
      </xdr:nvGrpSpPr>
      <xdr:grpSpPr bwMode="auto">
        <a:xfrm>
          <a:off x="8172450" y="609600"/>
          <a:ext cx="1114425" cy="219075"/>
          <a:chOff x="858" y="64"/>
          <a:chExt cx="117" cy="23"/>
        </a:xfrm>
      </xdr:grpSpPr>
      <xdr:sp macro="[0]!전체화면" textlink="">
        <xdr:nvSpPr>
          <xdr:cNvPr id="12416" name="Text Box 128"/>
          <xdr:cNvSpPr txBox="1">
            <a:spLocks noChangeArrowheads="1"/>
          </xdr:cNvSpPr>
        </xdr:nvSpPr>
        <xdr:spPr bwMode="auto">
          <a:xfrm>
            <a:off x="878" y="65"/>
            <a:ext cx="97" cy="22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ko-KR" altLang="en-US" sz="1000" b="1" i="0" strike="noStrike">
                <a:solidFill>
                  <a:srgbClr val="003300"/>
                </a:solidFill>
                <a:latin typeface="돋움"/>
                <a:ea typeface="돋움"/>
              </a:rPr>
              <a:t>엑셀메뉴보기</a:t>
            </a:r>
          </a:p>
        </xdr:txBody>
      </xdr:sp>
    </xdr:grpSp>
    <xdr:clientData/>
  </xdr:twoCellAnchor>
  <xdr:twoCellAnchor>
    <xdr:from>
      <xdr:col>12</xdr:col>
      <xdr:colOff>47625</xdr:colOff>
      <xdr:row>0</xdr:row>
      <xdr:rowOff>-9525</xdr:rowOff>
    </xdr:from>
    <xdr:to>
      <xdr:col>19</xdr:col>
      <xdr:colOff>57150</xdr:colOff>
      <xdr:row>6</xdr:row>
      <xdr:rowOff>95250</xdr:rowOff>
    </xdr:to>
    <xdr:grpSp>
      <xdr:nvGrpSpPr>
        <xdr:cNvPr id="701606" name="Group 129"/>
        <xdr:cNvGrpSpPr>
          <a:grpSpLocks/>
        </xdr:cNvGrpSpPr>
      </xdr:nvGrpSpPr>
      <xdr:grpSpPr bwMode="auto">
        <a:xfrm>
          <a:off x="2400300" y="-9525"/>
          <a:ext cx="1409700" cy="1400175"/>
          <a:chOff x="252" y="-20"/>
          <a:chExt cx="148" cy="147"/>
        </a:xfrm>
      </xdr:grpSpPr>
      <xdr:grpSp>
        <xdr:nvGrpSpPr>
          <xdr:cNvPr id="701695" name="Group 130"/>
          <xdr:cNvGrpSpPr>
            <a:grpSpLocks/>
          </xdr:cNvGrpSpPr>
        </xdr:nvGrpSpPr>
        <xdr:grpSpPr bwMode="auto">
          <a:xfrm>
            <a:off x="296" y="101"/>
            <a:ext cx="104" cy="26"/>
            <a:chOff x="296" y="101"/>
            <a:chExt cx="104" cy="26"/>
          </a:xfrm>
        </xdr:grpSpPr>
        <xdr:pic macro="[0]!입출금입력">
          <xdr:nvPicPr>
            <xdr:cNvPr id="701709" name="Picture 131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입출금입력" textlink="">
          <xdr:nvSpPr>
            <xdr:cNvPr id="12420" name="Text Box 132"/>
            <xdr:cNvSpPr txBox="1">
              <a:spLocks noChangeArrowheads="1"/>
            </xdr:cNvSpPr>
          </xdr:nvSpPr>
          <xdr:spPr bwMode="auto">
            <a:xfrm>
              <a:off x="300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현금출납입력</a:t>
              </a:r>
            </a:p>
          </xdr:txBody>
        </xdr:sp>
      </xdr:grpSp>
      <xdr:sp macro="" textlink="">
        <xdr:nvSpPr>
          <xdr:cNvPr id="12421" name="Text Box 133"/>
          <xdr:cNvSpPr txBox="1">
            <a:spLocks noChangeArrowheads="1"/>
          </xdr:cNvSpPr>
        </xdr:nvSpPr>
        <xdr:spPr bwMode="auto">
          <a:xfrm>
            <a:off x="252" y="-20"/>
            <a:ext cx="57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18288" anchor="ctr" upright="1">
            <a:spAutoFit/>
          </a:bodyPr>
          <a:lstStyle/>
          <a:p>
            <a:pPr algn="ctr" rtl="1">
              <a:defRPr sz="1000"/>
            </a:pPr>
            <a:r>
              <a:rPr lang="ko-KR" altLang="en-US" sz="1000" b="1" i="0" strike="noStrike">
                <a:solidFill>
                  <a:srgbClr val="000000"/>
                </a:solidFill>
                <a:latin typeface="굴림"/>
                <a:ea typeface="굴림"/>
              </a:rPr>
              <a:t>이동버튼</a:t>
            </a:r>
          </a:p>
        </xdr:txBody>
      </xdr:sp>
      <xdr:grpSp>
        <xdr:nvGrpSpPr>
          <xdr:cNvPr id="701697" name="Group 134"/>
          <xdr:cNvGrpSpPr>
            <a:grpSpLocks/>
          </xdr:cNvGrpSpPr>
        </xdr:nvGrpSpPr>
        <xdr:grpSpPr bwMode="auto">
          <a:xfrm>
            <a:off x="75" y="101"/>
            <a:ext cx="104" cy="26"/>
            <a:chOff x="72" y="101"/>
            <a:chExt cx="100" cy="26"/>
          </a:xfrm>
        </xdr:grpSpPr>
        <xdr:pic macro="[0]!사용방법">
          <xdr:nvPicPr>
            <xdr:cNvPr id="701707" name="Picture 135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" y="101"/>
              <a:ext cx="100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사용방법" textlink="">
          <xdr:nvSpPr>
            <xdr:cNvPr id="12424" name="Text Box 136"/>
            <xdr:cNvSpPr txBox="1">
              <a:spLocks noChangeArrowheads="1"/>
            </xdr:cNvSpPr>
          </xdr:nvSpPr>
          <xdr:spPr bwMode="auto">
            <a:xfrm>
              <a:off x="82" y="106"/>
              <a:ext cx="70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사용방법</a:t>
              </a:r>
            </a:p>
          </xdr:txBody>
        </xdr:sp>
      </xdr:grpSp>
      <xdr:grpSp>
        <xdr:nvGrpSpPr>
          <xdr:cNvPr id="701698" name="Group 137"/>
          <xdr:cNvGrpSpPr>
            <a:grpSpLocks/>
          </xdr:cNvGrpSpPr>
        </xdr:nvGrpSpPr>
        <xdr:grpSpPr bwMode="auto">
          <a:xfrm>
            <a:off x="185" y="101"/>
            <a:ext cx="104" cy="26"/>
            <a:chOff x="185" y="101"/>
            <a:chExt cx="104" cy="26"/>
          </a:xfrm>
        </xdr:grpSpPr>
        <xdr:pic macro="[0]!기본정보">
          <xdr:nvPicPr>
            <xdr:cNvPr id="701705" name="Picture 138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5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기본정보" textlink="">
          <xdr:nvSpPr>
            <xdr:cNvPr id="12427" name="Text Box 139"/>
            <xdr:cNvSpPr txBox="1">
              <a:spLocks noChangeArrowheads="1"/>
            </xdr:cNvSpPr>
          </xdr:nvSpPr>
          <xdr:spPr bwMode="auto">
            <a:xfrm>
              <a:off x="188" y="106"/>
              <a:ext cx="97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기본정보입력</a:t>
              </a:r>
            </a:p>
          </xdr:txBody>
        </xdr:sp>
      </xdr:grpSp>
      <xdr:grpSp>
        <xdr:nvGrpSpPr>
          <xdr:cNvPr id="701699" name="Group 140"/>
          <xdr:cNvGrpSpPr>
            <a:grpSpLocks/>
          </xdr:cNvGrpSpPr>
        </xdr:nvGrpSpPr>
        <xdr:grpSpPr bwMode="auto">
          <a:xfrm>
            <a:off x="406" y="101"/>
            <a:ext cx="104" cy="26"/>
            <a:chOff x="296" y="101"/>
            <a:chExt cx="104" cy="26"/>
          </a:xfrm>
        </xdr:grpSpPr>
        <xdr:pic macro="[0]!일계표">
          <xdr:nvPicPr>
            <xdr:cNvPr id="701703" name="Picture 141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일계표" textlink="">
          <xdr:nvSpPr>
            <xdr:cNvPr id="12430" name="Text Box 142"/>
            <xdr:cNvSpPr txBox="1">
              <a:spLocks noChangeArrowheads="1"/>
            </xdr:cNvSpPr>
          </xdr:nvSpPr>
          <xdr:spPr bwMode="auto">
            <a:xfrm>
              <a:off x="306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일계표</a:t>
              </a:r>
            </a:p>
          </xdr:txBody>
        </xdr:sp>
      </xdr:grpSp>
      <xdr:grpSp>
        <xdr:nvGrpSpPr>
          <xdr:cNvPr id="701700" name="Group 143"/>
          <xdr:cNvGrpSpPr>
            <a:grpSpLocks/>
          </xdr:cNvGrpSpPr>
        </xdr:nvGrpSpPr>
        <xdr:grpSpPr bwMode="auto">
          <a:xfrm>
            <a:off x="516" y="101"/>
            <a:ext cx="104" cy="26"/>
            <a:chOff x="296" y="101"/>
            <a:chExt cx="104" cy="26"/>
          </a:xfrm>
        </xdr:grpSpPr>
        <xdr:pic macro="[0]!월계표">
          <xdr:nvPicPr>
            <xdr:cNvPr id="701701" name="Picture 144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월계표" textlink="">
          <xdr:nvSpPr>
            <xdr:cNvPr id="12433" name="Text Box 145"/>
            <xdr:cNvSpPr txBox="1">
              <a:spLocks noChangeArrowheads="1"/>
            </xdr:cNvSpPr>
          </xdr:nvSpPr>
          <xdr:spPr bwMode="auto">
            <a:xfrm>
              <a:off x="306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월계표</a:t>
              </a:r>
            </a:p>
          </xdr:txBody>
        </xdr:sp>
      </xdr:grpSp>
    </xdr:grpSp>
    <xdr:clientData/>
  </xdr:twoCellAnchor>
  <xdr:twoCellAnchor>
    <xdr:from>
      <xdr:col>34</xdr:col>
      <xdr:colOff>57150</xdr:colOff>
      <xdr:row>2</xdr:row>
      <xdr:rowOff>200025</xdr:rowOff>
    </xdr:from>
    <xdr:to>
      <xdr:col>39</xdr:col>
      <xdr:colOff>114300</xdr:colOff>
      <xdr:row>3</xdr:row>
      <xdr:rowOff>152400</xdr:rowOff>
    </xdr:to>
    <xdr:pic macro="[0]!이동_매크로폼">
      <xdr:nvPicPr>
        <xdr:cNvPr id="701607" name="Picture 147" descr="bn_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619125"/>
          <a:ext cx="10572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19050</xdr:colOff>
      <xdr:row>0</xdr:row>
      <xdr:rowOff>104775</xdr:rowOff>
    </xdr:from>
    <xdr:to>
      <xdr:col>46</xdr:col>
      <xdr:colOff>19050</xdr:colOff>
      <xdr:row>2</xdr:row>
      <xdr:rowOff>133350</xdr:rowOff>
    </xdr:to>
    <xdr:pic>
      <xdr:nvPicPr>
        <xdr:cNvPr id="701608" name="Picture 192" descr="bn_1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04775"/>
          <a:ext cx="2600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33</xdr:col>
      <xdr:colOff>161925</xdr:colOff>
      <xdr:row>50</xdr:row>
      <xdr:rowOff>0</xdr:rowOff>
    </xdr:to>
    <xdr:grpSp>
      <xdr:nvGrpSpPr>
        <xdr:cNvPr id="701609" name="Group 245"/>
        <xdr:cNvGrpSpPr>
          <a:grpSpLocks/>
        </xdr:cNvGrpSpPr>
      </xdr:nvGrpSpPr>
      <xdr:grpSpPr bwMode="auto">
        <a:xfrm>
          <a:off x="152400" y="1419225"/>
          <a:ext cx="6562725" cy="10648950"/>
          <a:chOff x="16" y="149"/>
          <a:chExt cx="689" cy="1118"/>
        </a:xfrm>
      </xdr:grpSpPr>
      <xdr:pic>
        <xdr:nvPicPr>
          <xdr:cNvPr id="701610" name="Picture 148" descr="ye0084"/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" y="149"/>
            <a:ext cx="689" cy="5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92" name="Text Box 4"/>
          <xdr:cNvSpPr txBox="1">
            <a:spLocks noChangeArrowheads="1"/>
          </xdr:cNvSpPr>
        </xdr:nvSpPr>
        <xdr:spPr bwMode="auto">
          <a:xfrm>
            <a:off x="37" y="1237"/>
            <a:ext cx="398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7432" rIns="0" bIns="0" anchor="t" upright="1">
            <a:spAutoFit/>
          </a:bodyPr>
          <a:lstStyle/>
          <a:p>
            <a:pPr algn="l" rtl="1">
              <a:defRPr sz="1000"/>
            </a:pPr>
            <a:r>
              <a:rPr lang="ko-KR" altLang="en-US" sz="1400" b="0" i="0" strike="noStrike">
                <a:solidFill>
                  <a:srgbClr val="333333"/>
                </a:solidFill>
                <a:latin typeface="HY견고딕"/>
                <a:ea typeface="HY견고딕"/>
              </a:rPr>
              <a:t>입출금내역을 입력하고 일별</a:t>
            </a:r>
            <a:r>
              <a:rPr lang="en-US" altLang="ko-KR" sz="1400" b="0" i="0" strike="noStrike">
                <a:solidFill>
                  <a:srgbClr val="333333"/>
                </a:solidFill>
                <a:latin typeface="HY견고딕"/>
                <a:ea typeface="HY견고딕"/>
              </a:rPr>
              <a:t>/</a:t>
            </a:r>
            <a:r>
              <a:rPr lang="ko-KR" altLang="en-US" sz="1400" b="0" i="0" strike="noStrike">
                <a:solidFill>
                  <a:srgbClr val="333333"/>
                </a:solidFill>
                <a:latin typeface="HY견고딕"/>
                <a:ea typeface="HY견고딕"/>
              </a:rPr>
              <a:t>월별 관리하세요</a:t>
            </a:r>
            <a:r>
              <a:rPr lang="en-US" altLang="ko-KR" sz="1400" b="0" i="0" strike="noStrike">
                <a:solidFill>
                  <a:srgbClr val="333333"/>
                </a:solidFill>
                <a:latin typeface="HY견고딕"/>
                <a:ea typeface="HY견고딕"/>
              </a:rPr>
              <a:t>! </a:t>
            </a:r>
          </a:p>
        </xdr:txBody>
      </xdr:sp>
      <xdr:sp macro="" textlink="">
        <xdr:nvSpPr>
          <xdr:cNvPr id="701612" name="Line 5"/>
          <xdr:cNvSpPr>
            <a:spLocks noChangeShapeType="1"/>
          </xdr:cNvSpPr>
        </xdr:nvSpPr>
        <xdr:spPr bwMode="auto">
          <a:xfrm>
            <a:off x="37" y="1267"/>
            <a:ext cx="651" cy="0"/>
          </a:xfrm>
          <a:prstGeom prst="line">
            <a:avLst/>
          </a:prstGeom>
          <a:noFill/>
          <a:ln w="19050">
            <a:solidFill>
              <a:srgbClr val="C0C0C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701613" name="Picture 14" descr="타이틀_bg"/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" y="748"/>
            <a:ext cx="441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1614" name="Picture 15" descr="타이틀"/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" y="748"/>
            <a:ext cx="210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1615" name="Picture 16" descr="타이틀_사용"/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8" y="748"/>
            <a:ext cx="133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305" name="Text Box 17"/>
          <xdr:cNvSpPr txBox="1">
            <a:spLocks noChangeArrowheads="1"/>
          </xdr:cNvSpPr>
        </xdr:nvSpPr>
        <xdr:spPr bwMode="auto">
          <a:xfrm>
            <a:off x="45" y="752"/>
            <a:ext cx="114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ko-KR" altLang="en-US" sz="1100" b="1" i="0" strike="noStrike">
                <a:solidFill>
                  <a:srgbClr val="FFFFFF"/>
                </a:solidFill>
                <a:latin typeface="돋움"/>
                <a:ea typeface="돋움"/>
              </a:rPr>
              <a:t>일계표 및 월계표</a:t>
            </a:r>
          </a:p>
        </xdr:txBody>
      </xdr:sp>
      <xdr:sp macro="" textlink="">
        <xdr:nvSpPr>
          <xdr:cNvPr id="12306" name="Text Box 18"/>
          <xdr:cNvSpPr txBox="1">
            <a:spLocks noChangeArrowheads="1"/>
          </xdr:cNvSpPr>
        </xdr:nvSpPr>
        <xdr:spPr bwMode="auto">
          <a:xfrm>
            <a:off x="334" y="213"/>
            <a:ext cx="363" cy="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54864" tIns="32004" rIns="0" bIns="32004" anchor="ctr" upright="1"/>
          <a:lstStyle/>
          <a:p>
            <a:pPr algn="l" rtl="1">
              <a:defRPr sz="1000"/>
            </a:pPr>
            <a:r>
              <a:rPr lang="ko-KR" altLang="en-US" sz="2200" b="0" i="0" strike="noStrike">
                <a:solidFill>
                  <a:srgbClr val="000000"/>
                </a:solidFill>
                <a:latin typeface="HY견고딕"/>
                <a:ea typeface="HY견고딕"/>
              </a:rPr>
              <a:t>일계표 및 월계표</a:t>
            </a:r>
          </a:p>
        </xdr:txBody>
      </xdr:sp>
      <xdr:pic>
        <xdr:nvPicPr>
          <xdr:cNvPr id="701618" name="Picture 21" descr="bg_미리보기"/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" y="3633"/>
            <a:ext cx="681" cy="5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1619" name="Picture 25" descr="배경01"/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" y="799"/>
            <a:ext cx="635" cy="3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1620" name="Picture 26" descr="bg_won_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6" y="823"/>
            <a:ext cx="351" cy="3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01621" name="Line 27"/>
          <xdr:cNvSpPr>
            <a:spLocks noChangeShapeType="1"/>
          </xdr:cNvSpPr>
        </xdr:nvSpPr>
        <xdr:spPr bwMode="auto">
          <a:xfrm flipV="1">
            <a:off x="250" y="1049"/>
            <a:ext cx="66" cy="40"/>
          </a:xfrm>
          <a:prstGeom prst="line">
            <a:avLst/>
          </a:prstGeom>
          <a:noFill/>
          <a:ln w="12700">
            <a:solidFill>
              <a:srgbClr val="DDDD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01622" name="Group 28"/>
          <xdr:cNvGrpSpPr>
            <a:grpSpLocks/>
          </xdr:cNvGrpSpPr>
        </xdr:nvGrpSpPr>
        <xdr:grpSpPr bwMode="auto">
          <a:xfrm>
            <a:off x="85" y="1034"/>
            <a:ext cx="164" cy="119"/>
            <a:chOff x="85" y="1248"/>
            <a:chExt cx="164" cy="119"/>
          </a:xfrm>
        </xdr:grpSpPr>
        <xdr:sp macro="" textlink="">
          <xdr:nvSpPr>
            <xdr:cNvPr id="12317" name="Text Box 29"/>
            <xdr:cNvSpPr txBox="1">
              <a:spLocks noChangeArrowheads="1"/>
            </xdr:cNvSpPr>
          </xdr:nvSpPr>
          <xdr:spPr bwMode="auto">
            <a:xfrm>
              <a:off x="87" y="1351"/>
              <a:ext cx="160" cy="1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ko-KR" altLang="en-US" sz="900" b="1" i="0" strike="noStrike">
                  <a:solidFill>
                    <a:srgbClr val="000000"/>
                  </a:solidFill>
                  <a:latin typeface="돋움"/>
                  <a:ea typeface="돋움"/>
                </a:rPr>
                <a:t>일계표 시트</a:t>
              </a:r>
            </a:p>
          </xdr:txBody>
        </xdr:sp>
        <xdr:sp macro="" textlink="">
          <xdr:nvSpPr>
            <xdr:cNvPr id="701694" name="Rectangle 30"/>
            <xdr:cNvSpPr>
              <a:spLocks noChangeArrowheads="1"/>
            </xdr:cNvSpPr>
          </xdr:nvSpPr>
          <xdr:spPr bwMode="auto">
            <a:xfrm>
              <a:off x="85" y="1248"/>
              <a:ext cx="164" cy="96"/>
            </a:xfrm>
            <a:prstGeom prst="rect">
              <a:avLst/>
            </a:prstGeom>
            <a:solidFill>
              <a:srgbClr val="FFFFFF"/>
            </a:solidFill>
            <a:ln w="12700" algn="ctr">
              <a:solidFill>
                <a:srgbClr val="C0C0C0"/>
              </a:solidFill>
              <a:miter lim="800000"/>
              <a:headEnd/>
              <a:tailEnd/>
            </a:ln>
            <a:effectLst>
              <a:outerShdw dist="35921" dir="2700000" algn="ctr" rotWithShape="0">
                <a:srgbClr val="C0C0C0"/>
              </a:outerShdw>
            </a:effectLst>
          </xdr:spPr>
        </xdr:sp>
      </xdr:grpSp>
      <xdr:sp macro="" textlink="">
        <xdr:nvSpPr>
          <xdr:cNvPr id="701623" name="Line 31"/>
          <xdr:cNvSpPr>
            <a:spLocks noChangeShapeType="1"/>
          </xdr:cNvSpPr>
        </xdr:nvSpPr>
        <xdr:spPr bwMode="auto">
          <a:xfrm>
            <a:off x="250" y="908"/>
            <a:ext cx="66" cy="40"/>
          </a:xfrm>
          <a:prstGeom prst="line">
            <a:avLst/>
          </a:prstGeom>
          <a:noFill/>
          <a:ln w="12700">
            <a:solidFill>
              <a:srgbClr val="DDDD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01624" name="Group 32"/>
          <xdr:cNvGrpSpPr>
            <a:grpSpLocks/>
          </xdr:cNvGrpSpPr>
        </xdr:nvGrpSpPr>
        <xdr:grpSpPr bwMode="auto">
          <a:xfrm>
            <a:off x="85" y="845"/>
            <a:ext cx="164" cy="119"/>
            <a:chOff x="85" y="1059"/>
            <a:chExt cx="164" cy="119"/>
          </a:xfrm>
        </xdr:grpSpPr>
        <xdr:sp macro="" textlink="">
          <xdr:nvSpPr>
            <xdr:cNvPr id="12321" name="Text Box 33"/>
            <xdr:cNvSpPr txBox="1">
              <a:spLocks noChangeArrowheads="1"/>
            </xdr:cNvSpPr>
          </xdr:nvSpPr>
          <xdr:spPr bwMode="auto">
            <a:xfrm>
              <a:off x="88" y="1162"/>
              <a:ext cx="152" cy="1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ko-KR" altLang="en-US" sz="900" b="1" i="0" strike="noStrike">
                  <a:solidFill>
                    <a:srgbClr val="000000"/>
                  </a:solidFill>
                  <a:latin typeface="돋움"/>
                  <a:ea typeface="돋움"/>
                </a:rPr>
                <a:t>기본정보입력 시트</a:t>
              </a:r>
            </a:p>
          </xdr:txBody>
        </xdr:sp>
        <xdr:sp macro="" textlink="">
          <xdr:nvSpPr>
            <xdr:cNvPr id="701692" name="Rectangle 34"/>
            <xdr:cNvSpPr>
              <a:spLocks noChangeArrowheads="1"/>
            </xdr:cNvSpPr>
          </xdr:nvSpPr>
          <xdr:spPr bwMode="auto">
            <a:xfrm>
              <a:off x="85" y="1059"/>
              <a:ext cx="164" cy="96"/>
            </a:xfrm>
            <a:prstGeom prst="rect">
              <a:avLst/>
            </a:prstGeom>
            <a:solidFill>
              <a:srgbClr val="FFFFFF"/>
            </a:solidFill>
            <a:ln w="12700" algn="ctr">
              <a:solidFill>
                <a:srgbClr val="C0C0C0"/>
              </a:solidFill>
              <a:miter lim="800000"/>
              <a:headEnd/>
              <a:tailEnd/>
            </a:ln>
            <a:effectLst>
              <a:outerShdw dist="35921" dir="2700000" algn="ctr" rotWithShape="0">
                <a:srgbClr val="C0C0C0"/>
              </a:outerShdw>
            </a:effectLst>
          </xdr:spPr>
        </xdr:sp>
      </xdr:grpSp>
      <xdr:sp macro="" textlink="">
        <xdr:nvSpPr>
          <xdr:cNvPr id="701625" name="Line 35"/>
          <xdr:cNvSpPr>
            <a:spLocks noChangeShapeType="1"/>
          </xdr:cNvSpPr>
        </xdr:nvSpPr>
        <xdr:spPr bwMode="auto">
          <a:xfrm flipH="1">
            <a:off x="407" y="908"/>
            <a:ext cx="66" cy="40"/>
          </a:xfrm>
          <a:prstGeom prst="line">
            <a:avLst/>
          </a:prstGeom>
          <a:noFill/>
          <a:ln w="12700">
            <a:solidFill>
              <a:srgbClr val="DDDD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01626" name="Group 36"/>
          <xdr:cNvGrpSpPr>
            <a:grpSpLocks/>
          </xdr:cNvGrpSpPr>
        </xdr:nvGrpSpPr>
        <xdr:grpSpPr bwMode="auto">
          <a:xfrm>
            <a:off x="472" y="845"/>
            <a:ext cx="165" cy="119"/>
            <a:chOff x="472" y="1059"/>
            <a:chExt cx="165" cy="119"/>
          </a:xfrm>
        </xdr:grpSpPr>
        <xdr:sp macro="" textlink="">
          <xdr:nvSpPr>
            <xdr:cNvPr id="12325" name="Text Box 37"/>
            <xdr:cNvSpPr txBox="1">
              <a:spLocks noChangeArrowheads="1"/>
            </xdr:cNvSpPr>
          </xdr:nvSpPr>
          <xdr:spPr bwMode="auto">
            <a:xfrm>
              <a:off x="477" y="1162"/>
              <a:ext cx="160" cy="1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ko-KR" altLang="en-US" sz="900" b="1" i="0" strike="noStrike">
                  <a:solidFill>
                    <a:srgbClr val="000000"/>
                  </a:solidFill>
                  <a:latin typeface="돋움"/>
                  <a:ea typeface="돋움"/>
                </a:rPr>
                <a:t>현금출납입력 시트</a:t>
              </a:r>
            </a:p>
          </xdr:txBody>
        </xdr:sp>
        <xdr:sp macro="" textlink="">
          <xdr:nvSpPr>
            <xdr:cNvPr id="701690" name="Rectangle 38"/>
            <xdr:cNvSpPr>
              <a:spLocks noChangeArrowheads="1"/>
            </xdr:cNvSpPr>
          </xdr:nvSpPr>
          <xdr:spPr bwMode="auto">
            <a:xfrm>
              <a:off x="472" y="1059"/>
              <a:ext cx="164" cy="96"/>
            </a:xfrm>
            <a:prstGeom prst="rect">
              <a:avLst/>
            </a:prstGeom>
            <a:solidFill>
              <a:srgbClr val="FFFFFF"/>
            </a:solidFill>
            <a:ln w="12700" algn="ctr">
              <a:solidFill>
                <a:srgbClr val="C0C0C0"/>
              </a:solidFill>
              <a:miter lim="800000"/>
              <a:headEnd/>
              <a:tailEnd/>
            </a:ln>
            <a:effectLst>
              <a:outerShdw dist="35921" dir="2700000" algn="ctr" rotWithShape="0">
                <a:srgbClr val="C0C0C0"/>
              </a:outerShdw>
            </a:effectLst>
          </xdr:spPr>
        </xdr:sp>
      </xdr:grpSp>
      <xdr:sp macro="" textlink="">
        <xdr:nvSpPr>
          <xdr:cNvPr id="701627" name="Line 39"/>
          <xdr:cNvSpPr>
            <a:spLocks noChangeShapeType="1"/>
          </xdr:cNvSpPr>
        </xdr:nvSpPr>
        <xdr:spPr bwMode="auto">
          <a:xfrm flipH="1" flipV="1">
            <a:off x="407" y="1050"/>
            <a:ext cx="66" cy="40"/>
          </a:xfrm>
          <a:prstGeom prst="line">
            <a:avLst/>
          </a:prstGeom>
          <a:noFill/>
          <a:ln w="12700">
            <a:solidFill>
              <a:srgbClr val="DDDD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01628" name="Group 40"/>
          <xdr:cNvGrpSpPr>
            <a:grpSpLocks/>
          </xdr:cNvGrpSpPr>
        </xdr:nvGrpSpPr>
        <xdr:grpSpPr bwMode="auto">
          <a:xfrm>
            <a:off x="472" y="1034"/>
            <a:ext cx="164" cy="119"/>
            <a:chOff x="472" y="1248"/>
            <a:chExt cx="164" cy="119"/>
          </a:xfrm>
        </xdr:grpSpPr>
        <xdr:sp macro="" textlink="">
          <xdr:nvSpPr>
            <xdr:cNvPr id="12329" name="Text Box 41"/>
            <xdr:cNvSpPr txBox="1">
              <a:spLocks noChangeArrowheads="1"/>
            </xdr:cNvSpPr>
          </xdr:nvSpPr>
          <xdr:spPr bwMode="auto">
            <a:xfrm>
              <a:off x="476" y="1351"/>
              <a:ext cx="160" cy="1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ko-KR" altLang="en-US" sz="900" b="1" i="0" strike="noStrike">
                  <a:solidFill>
                    <a:srgbClr val="000000"/>
                  </a:solidFill>
                  <a:latin typeface="돋움"/>
                  <a:ea typeface="돋움"/>
                </a:rPr>
                <a:t>월계표 시트</a:t>
              </a:r>
            </a:p>
          </xdr:txBody>
        </xdr:sp>
        <xdr:sp macro="" textlink="">
          <xdr:nvSpPr>
            <xdr:cNvPr id="701688" name="Rectangle 42"/>
            <xdr:cNvSpPr>
              <a:spLocks noChangeArrowheads="1"/>
            </xdr:cNvSpPr>
          </xdr:nvSpPr>
          <xdr:spPr bwMode="auto">
            <a:xfrm>
              <a:off x="472" y="1248"/>
              <a:ext cx="164" cy="96"/>
            </a:xfrm>
            <a:prstGeom prst="rect">
              <a:avLst/>
            </a:prstGeom>
            <a:solidFill>
              <a:srgbClr val="FFFFFF"/>
            </a:solidFill>
            <a:ln w="12700" algn="ctr">
              <a:solidFill>
                <a:srgbClr val="C0C0C0"/>
              </a:solidFill>
              <a:miter lim="800000"/>
              <a:headEnd/>
              <a:tailEnd/>
            </a:ln>
            <a:effectLst>
              <a:outerShdw dist="35921" dir="2700000" algn="ctr" rotWithShape="0">
                <a:srgbClr val="C0C0C0"/>
              </a:outerShdw>
            </a:effectLst>
          </xdr:spPr>
        </xdr:sp>
      </xdr:grpSp>
      <xdr:pic>
        <xdr:nvPicPr>
          <xdr:cNvPr id="701629" name="Picture 80" descr="일계표1"/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" y="186"/>
            <a:ext cx="241" cy="3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1630" name="Picture 20" descr="star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8" y="464"/>
            <a:ext cx="101" cy="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1631" name="Picture 122" descr="일계표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300053">
            <a:off x="79" y="3738"/>
            <a:ext cx="289" cy="411"/>
          </a:xfrm>
          <a:prstGeom prst="rect">
            <a:avLst/>
          </a:prstGeom>
          <a:solidFill>
            <a:srgbClr val="FFFFFF"/>
          </a:solidFill>
          <a:ln w="12700">
            <a:solidFill>
              <a:srgbClr val="808080"/>
            </a:solidFill>
            <a:miter lim="800000"/>
            <a:headEnd/>
            <a:tailEnd/>
          </a:ln>
        </xdr:spPr>
      </xdr:pic>
      <xdr:sp macro="" textlink="">
        <xdr:nvSpPr>
          <xdr:cNvPr id="701632" name="Rectangle 22"/>
          <xdr:cNvSpPr>
            <a:spLocks noChangeArrowheads="1"/>
          </xdr:cNvSpPr>
        </xdr:nvSpPr>
        <xdr:spPr bwMode="auto">
          <a:xfrm>
            <a:off x="366" y="3748"/>
            <a:ext cx="284" cy="405"/>
          </a:xfrm>
          <a:prstGeom prst="rect">
            <a:avLst/>
          </a:prstGeom>
          <a:solidFill>
            <a:srgbClr val="FFFFFF"/>
          </a:solidFill>
          <a:ln w="9525">
            <a:solidFill>
              <a:srgbClr val="C0C0C0"/>
            </a:solidFill>
            <a:miter lim="800000"/>
            <a:headEnd/>
            <a:tailEnd/>
          </a:ln>
        </xdr:spPr>
      </xdr:sp>
      <xdr:sp macro="" textlink="">
        <xdr:nvSpPr>
          <xdr:cNvPr id="701633" name="Rectangle 23"/>
          <xdr:cNvSpPr>
            <a:spLocks noChangeArrowheads="1"/>
          </xdr:cNvSpPr>
        </xdr:nvSpPr>
        <xdr:spPr bwMode="auto">
          <a:xfrm>
            <a:off x="359" y="3740"/>
            <a:ext cx="284" cy="405"/>
          </a:xfrm>
          <a:prstGeom prst="rect">
            <a:avLst/>
          </a:prstGeom>
          <a:solidFill>
            <a:srgbClr val="FFFFFF"/>
          </a:solidFill>
          <a:ln w="9525">
            <a:solidFill>
              <a:srgbClr val="C0C0C0"/>
            </a:solidFill>
            <a:miter lim="800000"/>
            <a:headEnd/>
            <a:tailEnd/>
          </a:ln>
        </xdr:spPr>
      </xdr:sp>
      <xdr:pic>
        <xdr:nvPicPr>
          <xdr:cNvPr id="701634" name="Picture 121" descr="일계표1"/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8" y="3726"/>
            <a:ext cx="289" cy="411"/>
          </a:xfrm>
          <a:prstGeom prst="rect">
            <a:avLst/>
          </a:prstGeom>
          <a:solidFill>
            <a:srgbClr val="FFFFFF"/>
          </a:solidFill>
          <a:ln w="12700">
            <a:solidFill>
              <a:srgbClr val="808080"/>
            </a:solidFill>
            <a:miter lim="800000"/>
            <a:headEnd/>
            <a:tailEnd/>
          </a:ln>
        </xdr:spPr>
      </xdr:pic>
      <xdr:pic>
        <xdr:nvPicPr>
          <xdr:cNvPr id="701635" name="Picture 193" descr="일계표1"/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" y="845"/>
            <a:ext cx="163" cy="95"/>
          </a:xfrm>
          <a:prstGeom prst="rect">
            <a:avLst/>
          </a:prstGeom>
          <a:solidFill>
            <a:srgbClr val="FFFFFF"/>
          </a:solidFill>
          <a:ln w="12700">
            <a:solidFill>
              <a:srgbClr val="C0C0C0"/>
            </a:solidFill>
            <a:miter lim="800000"/>
            <a:headEnd/>
            <a:tailEnd/>
          </a:ln>
        </xdr:spPr>
      </xdr:pic>
      <xdr:pic>
        <xdr:nvPicPr>
          <xdr:cNvPr id="701636" name="Picture 194" descr="일계표2"/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2" y="845"/>
            <a:ext cx="163" cy="95"/>
          </a:xfrm>
          <a:prstGeom prst="rect">
            <a:avLst/>
          </a:prstGeom>
          <a:solidFill>
            <a:srgbClr val="FFFFFF"/>
          </a:solidFill>
          <a:ln w="12700">
            <a:solidFill>
              <a:srgbClr val="C0C0C0"/>
            </a:solidFill>
            <a:miter lim="800000"/>
            <a:headEnd/>
            <a:tailEnd/>
          </a:ln>
        </xdr:spPr>
      </xdr:pic>
      <xdr:pic>
        <xdr:nvPicPr>
          <xdr:cNvPr id="701637" name="Picture 195" descr="일계표3"/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" y="1034"/>
            <a:ext cx="163" cy="95"/>
          </a:xfrm>
          <a:prstGeom prst="rect">
            <a:avLst/>
          </a:prstGeom>
          <a:solidFill>
            <a:srgbClr val="FFFFFF"/>
          </a:solidFill>
          <a:ln w="12700">
            <a:solidFill>
              <a:srgbClr val="C0C0C0"/>
            </a:solidFill>
            <a:miter lim="800000"/>
            <a:headEnd/>
            <a:tailEnd/>
          </a:ln>
        </xdr:spPr>
      </xdr:pic>
      <xdr:pic>
        <xdr:nvPicPr>
          <xdr:cNvPr id="701638" name="Picture 196" descr="일계표4"/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2" y="1034"/>
            <a:ext cx="163" cy="95"/>
          </a:xfrm>
          <a:prstGeom prst="rect">
            <a:avLst/>
          </a:prstGeom>
          <a:solidFill>
            <a:srgbClr val="FFFFFF"/>
          </a:solidFill>
          <a:ln w="12700">
            <a:solidFill>
              <a:srgbClr val="C0C0C0"/>
            </a:solidFill>
            <a:miter lim="800000"/>
            <a:headEnd/>
            <a:tailEnd/>
          </a:ln>
        </xdr:spPr>
      </xdr:pic>
      <xdr:pic>
        <xdr:nvPicPr>
          <xdr:cNvPr id="701639" name="Picture 197" descr="일계표1"/>
          <xdr:cNvPicPr>
            <a:picLocks noChangeAspect="1" noChangeArrowheads="1"/>
          </xdr:cNvPicPr>
        </xdr:nvPicPr>
        <xdr:blipFill>
          <a:blip xmlns:r="http://schemas.openxmlformats.org/officeDocument/2006/relationships" r:embed="rId1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" y="1295"/>
            <a:ext cx="643" cy="375"/>
          </a:xfrm>
          <a:prstGeom prst="rect">
            <a:avLst/>
          </a:prstGeom>
          <a:solidFill>
            <a:srgbClr val="FFFFFF"/>
          </a:solidFill>
          <a:ln w="12700">
            <a:solidFill>
              <a:srgbClr val="C0C0C0"/>
            </a:solidFill>
            <a:miter lim="800000"/>
            <a:headEnd/>
            <a:tailEnd/>
          </a:ln>
        </xdr:spPr>
      </xdr:pic>
      <xdr:sp macro="" textlink="">
        <xdr:nvSpPr>
          <xdr:cNvPr id="701640" name="Rectangle 198"/>
          <xdr:cNvSpPr>
            <a:spLocks noChangeArrowheads="1"/>
          </xdr:cNvSpPr>
        </xdr:nvSpPr>
        <xdr:spPr bwMode="auto">
          <a:xfrm>
            <a:off x="38" y="1294"/>
            <a:ext cx="648" cy="378"/>
          </a:xfrm>
          <a:prstGeom prst="rect">
            <a:avLst/>
          </a:prstGeom>
          <a:solidFill>
            <a:srgbClr val="FFFFFF">
              <a:alpha val="59999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1641" name="Line 200"/>
          <xdr:cNvSpPr>
            <a:spLocks noChangeShapeType="1"/>
          </xdr:cNvSpPr>
        </xdr:nvSpPr>
        <xdr:spPr bwMode="auto">
          <a:xfrm>
            <a:off x="204" y="1535"/>
            <a:ext cx="1" cy="84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1642" name="Rectangle 201"/>
          <xdr:cNvSpPr>
            <a:spLocks noChangeArrowheads="1"/>
          </xdr:cNvSpPr>
        </xdr:nvSpPr>
        <xdr:spPr bwMode="auto">
          <a:xfrm>
            <a:off x="42" y="1632"/>
            <a:ext cx="488" cy="153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53882" dir="2700000" algn="ctr" rotWithShape="0">
              <a:srgbClr val="C0C0C0"/>
            </a:outerShdw>
          </a:effectLst>
        </xdr:spPr>
      </xdr:sp>
      <xdr:sp macro="" textlink="">
        <xdr:nvSpPr>
          <xdr:cNvPr id="12490" name="Oval 202"/>
          <xdr:cNvSpPr>
            <a:spLocks noChangeArrowheads="1"/>
          </xdr:cNvSpPr>
        </xdr:nvSpPr>
        <xdr:spPr bwMode="auto">
          <a:xfrm>
            <a:off x="43" y="1417"/>
            <a:ext cx="21" cy="21"/>
          </a:xfrm>
          <a:prstGeom prst="ellipse">
            <a:avLst/>
          </a:prstGeom>
          <a:solidFill>
            <a:srgbClr val="000000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altLang="ko-KR" sz="900" b="1" i="0" strike="noStrike">
                <a:solidFill>
                  <a:srgbClr val="FFFFFF"/>
                </a:solidFill>
                <a:latin typeface="굴림"/>
                <a:ea typeface="굴림"/>
              </a:rPr>
              <a:t>1</a:t>
            </a:r>
          </a:p>
        </xdr:txBody>
      </xdr:sp>
      <xdr:pic>
        <xdr:nvPicPr>
          <xdr:cNvPr id="701644" name="Picture 159" descr="일계표5"/>
          <xdr:cNvPicPr>
            <a:picLocks noChangeAspect="1" noChangeArrowheads="1"/>
          </xdr:cNvPicPr>
        </xdr:nvPicPr>
        <xdr:blipFill>
          <a:blip xmlns:r="http://schemas.openxmlformats.org/officeDocument/2006/relationships" r:embed="rId2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" y="1636"/>
            <a:ext cx="483" cy="1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01645" name="AutoShape 199"/>
          <xdr:cNvSpPr>
            <a:spLocks noChangeArrowheads="1"/>
          </xdr:cNvSpPr>
        </xdr:nvSpPr>
        <xdr:spPr bwMode="auto">
          <a:xfrm>
            <a:off x="39" y="1436"/>
            <a:ext cx="327" cy="98"/>
          </a:xfrm>
          <a:prstGeom prst="roundRect">
            <a:avLst>
              <a:gd name="adj" fmla="val 5102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01646" name="AutoShape 203"/>
          <xdr:cNvSpPr>
            <a:spLocks noChangeArrowheads="1"/>
          </xdr:cNvSpPr>
        </xdr:nvSpPr>
        <xdr:spPr bwMode="auto">
          <a:xfrm>
            <a:off x="694" y="1294"/>
            <a:ext cx="247" cy="156"/>
          </a:xfrm>
          <a:prstGeom prst="roundRect">
            <a:avLst>
              <a:gd name="adj" fmla="val 5769"/>
            </a:avLst>
          </a:prstGeom>
          <a:solidFill>
            <a:srgbClr val="EAEAEA"/>
          </a:solidFill>
          <a:ln w="9525" algn="ctr">
            <a:solidFill>
              <a:srgbClr val="808080"/>
            </a:solidFill>
            <a:round/>
            <a:headEnd/>
            <a:tailEnd/>
          </a:ln>
        </xdr:spPr>
      </xdr:sp>
      <xdr:sp macro="" textlink="">
        <xdr:nvSpPr>
          <xdr:cNvPr id="12492" name="Text Box 204"/>
          <xdr:cNvSpPr txBox="1">
            <a:spLocks noChangeArrowheads="1"/>
          </xdr:cNvSpPr>
        </xdr:nvSpPr>
        <xdr:spPr bwMode="auto">
          <a:xfrm>
            <a:off x="704" y="1308"/>
            <a:ext cx="235" cy="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ko-KR" sz="1000" b="1" i="0" strike="noStrike">
                <a:solidFill>
                  <a:srgbClr val="333333"/>
                </a:solidFill>
                <a:latin typeface="돋움"/>
                <a:ea typeface="돋움"/>
              </a:rPr>
              <a:t>01.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 "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기본정보입력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" 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시트에서는 예금 및 입출고현황의 구분란을 입력하고 </a:t>
            </a:r>
            <a:r>
              <a:rPr lang="ko-KR" altLang="en-US" sz="900" b="1" i="0" strike="noStrike">
                <a:solidFill>
                  <a:srgbClr val="333333"/>
                </a:solidFill>
                <a:latin typeface="돋움"/>
                <a:ea typeface="돋움"/>
              </a:rPr>
              <a:t>최초잔고와 계정과목을 순서대로 입력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합니다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.</a:t>
            </a:r>
          </a:p>
        </xdr:txBody>
      </xdr:sp>
      <xdr:pic>
        <xdr:nvPicPr>
          <xdr:cNvPr id="701648" name="Picture 205" descr="일계표2"/>
          <xdr:cNvPicPr>
            <a:picLocks noChangeAspect="1" noChangeArrowheads="1"/>
          </xdr:cNvPicPr>
        </xdr:nvPicPr>
        <xdr:blipFill>
          <a:blip xmlns:r="http://schemas.openxmlformats.org/officeDocument/2006/relationships" r:embed="rId1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" y="1840"/>
            <a:ext cx="643" cy="375"/>
          </a:xfrm>
          <a:prstGeom prst="rect">
            <a:avLst/>
          </a:prstGeom>
          <a:solidFill>
            <a:srgbClr val="FFFFFF"/>
          </a:solidFill>
          <a:ln w="12700">
            <a:solidFill>
              <a:srgbClr val="C0C0C0"/>
            </a:solidFill>
            <a:miter lim="800000"/>
            <a:headEnd/>
            <a:tailEnd/>
          </a:ln>
        </xdr:spPr>
      </xdr:pic>
      <xdr:sp macro="" textlink="">
        <xdr:nvSpPr>
          <xdr:cNvPr id="701649" name="Rectangle 206"/>
          <xdr:cNvSpPr>
            <a:spLocks noChangeArrowheads="1"/>
          </xdr:cNvSpPr>
        </xdr:nvSpPr>
        <xdr:spPr bwMode="auto">
          <a:xfrm>
            <a:off x="37" y="1839"/>
            <a:ext cx="648" cy="378"/>
          </a:xfrm>
          <a:prstGeom prst="rect">
            <a:avLst/>
          </a:prstGeom>
          <a:solidFill>
            <a:srgbClr val="FFFFFF">
              <a:alpha val="59999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1650" name="AutoShape 207"/>
          <xdr:cNvSpPr>
            <a:spLocks noChangeArrowheads="1"/>
          </xdr:cNvSpPr>
        </xdr:nvSpPr>
        <xdr:spPr bwMode="auto">
          <a:xfrm>
            <a:off x="694" y="1840"/>
            <a:ext cx="247" cy="156"/>
          </a:xfrm>
          <a:prstGeom prst="roundRect">
            <a:avLst>
              <a:gd name="adj" fmla="val 5769"/>
            </a:avLst>
          </a:prstGeom>
          <a:solidFill>
            <a:srgbClr val="EAEAEA"/>
          </a:solidFill>
          <a:ln w="9525" algn="ctr">
            <a:solidFill>
              <a:srgbClr val="808080"/>
            </a:solidFill>
            <a:round/>
            <a:headEnd/>
            <a:tailEnd/>
          </a:ln>
        </xdr:spPr>
      </xdr:sp>
      <xdr:sp macro="" textlink="">
        <xdr:nvSpPr>
          <xdr:cNvPr id="12496" name="Text Box 208"/>
          <xdr:cNvSpPr txBox="1">
            <a:spLocks noChangeArrowheads="1"/>
          </xdr:cNvSpPr>
        </xdr:nvSpPr>
        <xdr:spPr bwMode="auto">
          <a:xfrm>
            <a:off x="704" y="1854"/>
            <a:ext cx="235" cy="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ko-KR" sz="1000" b="1" i="0" strike="noStrike">
                <a:solidFill>
                  <a:srgbClr val="333333"/>
                </a:solidFill>
                <a:latin typeface="돋움"/>
                <a:ea typeface="돋움"/>
              </a:rPr>
              <a:t>01.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 "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현금출납입력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" 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시트에서는 항목에 맞게 내역을 입력하고 </a:t>
            </a:r>
            <a:r>
              <a:rPr lang="ko-KR" altLang="en-US" sz="900" b="1" i="0" strike="noStrike">
                <a:solidFill>
                  <a:srgbClr val="333333"/>
                </a:solidFill>
                <a:latin typeface="돋움"/>
                <a:ea typeface="돋움"/>
              </a:rPr>
              <a:t>구분과 계정과목은 드롭다운 버튼을 이용하여 선택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합니다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.</a:t>
            </a:r>
          </a:p>
        </xdr:txBody>
      </xdr:sp>
      <xdr:sp macro="" textlink="">
        <xdr:nvSpPr>
          <xdr:cNvPr id="701652" name="Line 209"/>
          <xdr:cNvSpPr>
            <a:spLocks noChangeShapeType="1"/>
          </xdr:cNvSpPr>
        </xdr:nvSpPr>
        <xdr:spPr bwMode="auto">
          <a:xfrm>
            <a:off x="38" y="1813"/>
            <a:ext cx="900" cy="0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1653" name="Line 210"/>
          <xdr:cNvSpPr>
            <a:spLocks noChangeShapeType="1"/>
          </xdr:cNvSpPr>
        </xdr:nvSpPr>
        <xdr:spPr bwMode="auto">
          <a:xfrm>
            <a:off x="277" y="2075"/>
            <a:ext cx="1" cy="84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1654" name="Rectangle 211"/>
          <xdr:cNvSpPr>
            <a:spLocks noChangeArrowheads="1"/>
          </xdr:cNvSpPr>
        </xdr:nvSpPr>
        <xdr:spPr bwMode="auto">
          <a:xfrm>
            <a:off x="41" y="2172"/>
            <a:ext cx="687" cy="100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53882" dir="2700000" algn="ctr" rotWithShape="0">
              <a:srgbClr val="C0C0C0"/>
            </a:outerShdw>
          </a:effectLst>
        </xdr:spPr>
      </xdr:sp>
      <xdr:sp macro="" textlink="">
        <xdr:nvSpPr>
          <xdr:cNvPr id="12500" name="Oval 212"/>
          <xdr:cNvSpPr>
            <a:spLocks noChangeArrowheads="1"/>
          </xdr:cNvSpPr>
        </xdr:nvSpPr>
        <xdr:spPr bwMode="auto">
          <a:xfrm>
            <a:off x="42" y="1957"/>
            <a:ext cx="21" cy="21"/>
          </a:xfrm>
          <a:prstGeom prst="ellipse">
            <a:avLst/>
          </a:prstGeom>
          <a:solidFill>
            <a:srgbClr val="000000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altLang="ko-KR" sz="900" b="1" i="0" strike="noStrike">
                <a:solidFill>
                  <a:srgbClr val="FFFFFF"/>
                </a:solidFill>
                <a:latin typeface="굴림"/>
                <a:ea typeface="굴림"/>
              </a:rPr>
              <a:t>1</a:t>
            </a:r>
          </a:p>
        </xdr:txBody>
      </xdr:sp>
      <xdr:sp macro="" textlink="">
        <xdr:nvSpPr>
          <xdr:cNvPr id="701656" name="AutoShape 213"/>
          <xdr:cNvSpPr>
            <a:spLocks noChangeArrowheads="1"/>
          </xdr:cNvSpPr>
        </xdr:nvSpPr>
        <xdr:spPr bwMode="auto">
          <a:xfrm>
            <a:off x="38" y="1976"/>
            <a:ext cx="485" cy="98"/>
          </a:xfrm>
          <a:prstGeom prst="roundRect">
            <a:avLst>
              <a:gd name="adj" fmla="val 5102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pic>
        <xdr:nvPicPr>
          <xdr:cNvPr id="701657" name="Picture 168" descr="일계표6"/>
          <xdr:cNvPicPr>
            <a:picLocks noChangeAspect="1" noChangeArrowheads="1"/>
          </xdr:cNvPicPr>
        </xdr:nvPicPr>
        <xdr:blipFill>
          <a:blip xmlns:r="http://schemas.openxmlformats.org/officeDocument/2006/relationships" r:embed="rId2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" y="2174"/>
            <a:ext cx="683" cy="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01658" name="Line 214"/>
          <xdr:cNvSpPr>
            <a:spLocks noChangeShapeType="1"/>
          </xdr:cNvSpPr>
        </xdr:nvSpPr>
        <xdr:spPr bwMode="auto">
          <a:xfrm>
            <a:off x="38" y="2307"/>
            <a:ext cx="900" cy="0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701659" name="Picture 215" descr="일계표2"/>
          <xdr:cNvPicPr>
            <a:picLocks noChangeAspect="1" noChangeArrowheads="1"/>
          </xdr:cNvPicPr>
        </xdr:nvPicPr>
        <xdr:blipFill>
          <a:blip xmlns:r="http://schemas.openxmlformats.org/officeDocument/2006/relationships" r:embed="rId1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" y="2333"/>
            <a:ext cx="643" cy="375"/>
          </a:xfrm>
          <a:prstGeom prst="rect">
            <a:avLst/>
          </a:prstGeom>
          <a:solidFill>
            <a:srgbClr val="FFFFFF"/>
          </a:solidFill>
          <a:ln w="12700">
            <a:solidFill>
              <a:srgbClr val="C0C0C0"/>
            </a:solidFill>
            <a:miter lim="800000"/>
            <a:headEnd/>
            <a:tailEnd/>
          </a:ln>
        </xdr:spPr>
      </xdr:pic>
      <xdr:sp macro="" textlink="">
        <xdr:nvSpPr>
          <xdr:cNvPr id="701660" name="Rectangle 216"/>
          <xdr:cNvSpPr>
            <a:spLocks noChangeArrowheads="1"/>
          </xdr:cNvSpPr>
        </xdr:nvSpPr>
        <xdr:spPr bwMode="auto">
          <a:xfrm>
            <a:off x="37" y="2331"/>
            <a:ext cx="648" cy="378"/>
          </a:xfrm>
          <a:prstGeom prst="rect">
            <a:avLst/>
          </a:prstGeom>
          <a:solidFill>
            <a:srgbClr val="FFFFFF">
              <a:alpha val="59999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1661" name="Line 217"/>
          <xdr:cNvSpPr>
            <a:spLocks noChangeShapeType="1"/>
          </xdr:cNvSpPr>
        </xdr:nvSpPr>
        <xdr:spPr bwMode="auto">
          <a:xfrm>
            <a:off x="265" y="2470"/>
            <a:ext cx="1" cy="84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1662" name="Rectangle 218"/>
          <xdr:cNvSpPr>
            <a:spLocks noChangeArrowheads="1"/>
          </xdr:cNvSpPr>
        </xdr:nvSpPr>
        <xdr:spPr bwMode="auto">
          <a:xfrm>
            <a:off x="39" y="2560"/>
            <a:ext cx="687" cy="59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53882" dir="2700000" algn="ctr" rotWithShape="0">
              <a:srgbClr val="C0C0C0"/>
            </a:outerShdw>
          </a:effectLst>
        </xdr:spPr>
      </xdr:sp>
      <xdr:sp macro="" textlink="">
        <xdr:nvSpPr>
          <xdr:cNvPr id="12507" name="Oval 219"/>
          <xdr:cNvSpPr>
            <a:spLocks noChangeArrowheads="1"/>
          </xdr:cNvSpPr>
        </xdr:nvSpPr>
        <xdr:spPr bwMode="auto">
          <a:xfrm>
            <a:off x="40" y="2408"/>
            <a:ext cx="21" cy="21"/>
          </a:xfrm>
          <a:prstGeom prst="ellipse">
            <a:avLst/>
          </a:prstGeom>
          <a:solidFill>
            <a:srgbClr val="000000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altLang="ko-KR" sz="900" b="1" i="0" strike="noStrike">
                <a:solidFill>
                  <a:srgbClr val="FFFFFF"/>
                </a:solidFill>
                <a:latin typeface="굴림"/>
                <a:ea typeface="굴림"/>
              </a:rPr>
              <a:t>1</a:t>
            </a:r>
          </a:p>
        </xdr:txBody>
      </xdr:sp>
      <xdr:sp macro="" textlink="">
        <xdr:nvSpPr>
          <xdr:cNvPr id="701664" name="AutoShape 220"/>
          <xdr:cNvSpPr>
            <a:spLocks noChangeArrowheads="1"/>
          </xdr:cNvSpPr>
        </xdr:nvSpPr>
        <xdr:spPr bwMode="auto">
          <a:xfrm>
            <a:off x="36" y="2427"/>
            <a:ext cx="493" cy="42"/>
          </a:xfrm>
          <a:prstGeom prst="roundRect">
            <a:avLst>
              <a:gd name="adj" fmla="val 5102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pic>
        <xdr:nvPicPr>
          <xdr:cNvPr id="701665" name="Picture 175" descr="일계표7"/>
          <xdr:cNvPicPr>
            <a:picLocks noChangeAspect="1" noChangeArrowheads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" y="2564"/>
            <a:ext cx="676" cy="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01666" name="AutoShape 224"/>
          <xdr:cNvSpPr>
            <a:spLocks noChangeArrowheads="1"/>
          </xdr:cNvSpPr>
        </xdr:nvSpPr>
        <xdr:spPr bwMode="auto">
          <a:xfrm>
            <a:off x="694" y="2334"/>
            <a:ext cx="247" cy="156"/>
          </a:xfrm>
          <a:prstGeom prst="roundRect">
            <a:avLst>
              <a:gd name="adj" fmla="val 5769"/>
            </a:avLst>
          </a:prstGeom>
          <a:solidFill>
            <a:srgbClr val="EAEAEA"/>
          </a:solidFill>
          <a:ln w="9525" algn="ctr">
            <a:solidFill>
              <a:srgbClr val="808080"/>
            </a:solidFill>
            <a:round/>
            <a:headEnd/>
            <a:tailEnd/>
          </a:ln>
        </xdr:spPr>
      </xdr:sp>
      <xdr:sp macro="" textlink="">
        <xdr:nvSpPr>
          <xdr:cNvPr id="12513" name="Text Box 225"/>
          <xdr:cNvSpPr txBox="1">
            <a:spLocks noChangeArrowheads="1"/>
          </xdr:cNvSpPr>
        </xdr:nvSpPr>
        <xdr:spPr bwMode="auto">
          <a:xfrm>
            <a:off x="704" y="2348"/>
            <a:ext cx="235" cy="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ko-KR" sz="1000" b="1" i="0" strike="noStrike">
                <a:solidFill>
                  <a:srgbClr val="333333"/>
                </a:solidFill>
                <a:latin typeface="돋움"/>
                <a:ea typeface="돋움"/>
              </a:rPr>
              <a:t>01.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 "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현금출납입력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" 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시트에서는 항목에 맞게 내역을 입력한 후 </a:t>
            </a:r>
            <a:r>
              <a:rPr lang="ko-KR" altLang="en-US" sz="900" b="1" i="0" strike="noStrike">
                <a:solidFill>
                  <a:srgbClr val="333333"/>
                </a:solidFill>
                <a:latin typeface="돋움"/>
                <a:ea typeface="돋움"/>
              </a:rPr>
              <a:t>구분</a:t>
            </a:r>
            <a:r>
              <a:rPr lang="en-US" altLang="ko-KR" sz="900" b="1" i="0" strike="noStrike">
                <a:solidFill>
                  <a:srgbClr val="333333"/>
                </a:solidFill>
                <a:latin typeface="돋움"/>
                <a:ea typeface="돋움"/>
              </a:rPr>
              <a:t>/</a:t>
            </a:r>
            <a:r>
              <a:rPr lang="ko-KR" altLang="en-US" sz="900" b="1" i="0" strike="noStrike">
                <a:solidFill>
                  <a:srgbClr val="333333"/>
                </a:solidFill>
                <a:latin typeface="돋움"/>
                <a:ea typeface="돋움"/>
              </a:rPr>
              <a:t>계정과목</a:t>
            </a:r>
            <a:r>
              <a:rPr lang="en-US" altLang="ko-KR" sz="900" b="1" i="0" strike="noStrike">
                <a:solidFill>
                  <a:srgbClr val="333333"/>
                </a:solidFill>
                <a:latin typeface="돋움"/>
                <a:ea typeface="돋움"/>
              </a:rPr>
              <a:t>/</a:t>
            </a:r>
            <a:r>
              <a:rPr lang="ko-KR" altLang="en-US" sz="900" b="1" i="0" strike="noStrike">
                <a:solidFill>
                  <a:srgbClr val="333333"/>
                </a:solidFill>
                <a:latin typeface="돋움"/>
                <a:ea typeface="돋움"/>
              </a:rPr>
              <a:t>날짜로 원하는 내역을 검색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할 수 있으며 </a:t>
            </a:r>
            <a:r>
              <a:rPr lang="en-US" altLang="ko-KR" sz="900" b="1" i="0" strike="noStrike">
                <a:solidFill>
                  <a:srgbClr val="333333"/>
                </a:solidFill>
                <a:latin typeface="돋움"/>
                <a:ea typeface="돋움"/>
              </a:rPr>
              <a:t>[</a:t>
            </a:r>
            <a:r>
              <a:rPr lang="ko-KR" altLang="en-US" sz="900" b="1" i="0" strike="noStrike">
                <a:solidFill>
                  <a:srgbClr val="333333"/>
                </a:solidFill>
                <a:latin typeface="돋움"/>
                <a:ea typeface="돋움"/>
              </a:rPr>
              <a:t>날짜정렬</a:t>
            </a:r>
            <a:r>
              <a:rPr lang="en-US" altLang="ko-KR" sz="900" b="1" i="0" strike="noStrike">
                <a:solidFill>
                  <a:srgbClr val="333333"/>
                </a:solidFill>
                <a:latin typeface="돋움"/>
                <a:ea typeface="돋움"/>
              </a:rPr>
              <a:t>]</a:t>
            </a:r>
            <a:r>
              <a:rPr lang="ko-KR" altLang="en-US" sz="900" b="1" i="0" strike="noStrike">
                <a:solidFill>
                  <a:srgbClr val="333333"/>
                </a:solidFill>
                <a:latin typeface="돋움"/>
                <a:ea typeface="돋움"/>
              </a:rPr>
              <a:t>버튼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을 이용하여 날짜별로 정렬이 가능합니다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.</a:t>
            </a:r>
          </a:p>
        </xdr:txBody>
      </xdr:sp>
      <xdr:sp macro="" textlink="">
        <xdr:nvSpPr>
          <xdr:cNvPr id="701668" name="Line 226"/>
          <xdr:cNvSpPr>
            <a:spLocks noChangeShapeType="1"/>
          </xdr:cNvSpPr>
        </xdr:nvSpPr>
        <xdr:spPr bwMode="auto">
          <a:xfrm>
            <a:off x="38" y="3185"/>
            <a:ext cx="900" cy="0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701669" name="Picture 227" descr="일계표3"/>
          <xdr:cNvPicPr>
            <a:picLocks noChangeAspect="1" noChangeArrowheads="1"/>
          </xdr:cNvPicPr>
        </xdr:nvPicPr>
        <xdr:blipFill>
          <a:blip xmlns:r="http://schemas.openxmlformats.org/officeDocument/2006/relationships" r:embed="rId1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" y="2776"/>
            <a:ext cx="643" cy="375"/>
          </a:xfrm>
          <a:prstGeom prst="rect">
            <a:avLst/>
          </a:prstGeom>
          <a:solidFill>
            <a:srgbClr val="FFFFFF"/>
          </a:solidFill>
          <a:ln w="12700">
            <a:solidFill>
              <a:srgbClr val="C0C0C0"/>
            </a:solidFill>
            <a:miter lim="800000"/>
            <a:headEnd/>
            <a:tailEnd/>
          </a:ln>
        </xdr:spPr>
      </xdr:pic>
      <xdr:sp macro="" textlink="">
        <xdr:nvSpPr>
          <xdr:cNvPr id="701670" name="Rectangle 228"/>
          <xdr:cNvSpPr>
            <a:spLocks noChangeArrowheads="1"/>
          </xdr:cNvSpPr>
        </xdr:nvSpPr>
        <xdr:spPr bwMode="auto">
          <a:xfrm>
            <a:off x="37" y="2775"/>
            <a:ext cx="648" cy="378"/>
          </a:xfrm>
          <a:prstGeom prst="rect">
            <a:avLst/>
          </a:prstGeom>
          <a:solidFill>
            <a:srgbClr val="FFFFFF">
              <a:alpha val="59999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1671" name="Rectangle 229"/>
          <xdr:cNvSpPr>
            <a:spLocks noChangeArrowheads="1"/>
          </xdr:cNvSpPr>
        </xdr:nvSpPr>
        <xdr:spPr bwMode="auto">
          <a:xfrm>
            <a:off x="507" y="3029"/>
            <a:ext cx="114" cy="11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53882" dir="2700000" algn="ctr" rotWithShape="0">
              <a:srgbClr val="C0C0C0"/>
            </a:outerShdw>
          </a:effectLst>
        </xdr:spPr>
      </xdr:sp>
      <xdr:sp macro="" textlink="">
        <xdr:nvSpPr>
          <xdr:cNvPr id="12518" name="Oval 230"/>
          <xdr:cNvSpPr>
            <a:spLocks noChangeArrowheads="1"/>
          </xdr:cNvSpPr>
        </xdr:nvSpPr>
        <xdr:spPr bwMode="auto">
          <a:xfrm>
            <a:off x="527" y="2875"/>
            <a:ext cx="21" cy="21"/>
          </a:xfrm>
          <a:prstGeom prst="ellipse">
            <a:avLst/>
          </a:prstGeom>
          <a:solidFill>
            <a:srgbClr val="000000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altLang="ko-KR" sz="900" b="1" i="0" strike="noStrike">
                <a:solidFill>
                  <a:srgbClr val="FFFFFF"/>
                </a:solidFill>
                <a:latin typeface="굴림"/>
                <a:ea typeface="굴림"/>
              </a:rPr>
              <a:t>1</a:t>
            </a:r>
          </a:p>
        </xdr:txBody>
      </xdr:sp>
      <xdr:sp macro="" textlink="">
        <xdr:nvSpPr>
          <xdr:cNvPr id="701673" name="AutoShape 231"/>
          <xdr:cNvSpPr>
            <a:spLocks noChangeArrowheads="1"/>
          </xdr:cNvSpPr>
        </xdr:nvSpPr>
        <xdr:spPr bwMode="auto">
          <a:xfrm>
            <a:off x="525" y="2896"/>
            <a:ext cx="74" cy="74"/>
          </a:xfrm>
          <a:prstGeom prst="roundRect">
            <a:avLst>
              <a:gd name="adj" fmla="val 5102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01674" name="Line 232"/>
          <xdr:cNvSpPr>
            <a:spLocks noChangeShapeType="1"/>
          </xdr:cNvSpPr>
        </xdr:nvSpPr>
        <xdr:spPr bwMode="auto">
          <a:xfrm>
            <a:off x="561" y="2972"/>
            <a:ext cx="1" cy="51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701675" name="Picture 233" descr="일계표8"/>
          <xdr:cNvPicPr>
            <a:picLocks noChangeAspect="1" noChangeArrowheads="1"/>
          </xdr:cNvPicPr>
        </xdr:nvPicPr>
        <xdr:blipFill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4" y="3033"/>
            <a:ext cx="104" cy="1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01676" name="AutoShape 234"/>
          <xdr:cNvSpPr>
            <a:spLocks noChangeArrowheads="1"/>
          </xdr:cNvSpPr>
        </xdr:nvSpPr>
        <xdr:spPr bwMode="auto">
          <a:xfrm>
            <a:off x="694" y="2776"/>
            <a:ext cx="247" cy="156"/>
          </a:xfrm>
          <a:prstGeom prst="roundRect">
            <a:avLst>
              <a:gd name="adj" fmla="val 5769"/>
            </a:avLst>
          </a:prstGeom>
          <a:solidFill>
            <a:srgbClr val="EAEAEA"/>
          </a:solidFill>
          <a:ln w="9525" algn="ctr">
            <a:solidFill>
              <a:srgbClr val="808080"/>
            </a:solidFill>
            <a:round/>
            <a:headEnd/>
            <a:tailEnd/>
          </a:ln>
        </xdr:spPr>
      </xdr:sp>
      <xdr:sp macro="" textlink="">
        <xdr:nvSpPr>
          <xdr:cNvPr id="12523" name="Text Box 235"/>
          <xdr:cNvSpPr txBox="1">
            <a:spLocks noChangeArrowheads="1"/>
          </xdr:cNvSpPr>
        </xdr:nvSpPr>
        <xdr:spPr bwMode="auto">
          <a:xfrm>
            <a:off x="704" y="2790"/>
            <a:ext cx="235" cy="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ko-KR" sz="1000" b="1" i="0" strike="noStrike">
                <a:solidFill>
                  <a:srgbClr val="333333"/>
                </a:solidFill>
                <a:latin typeface="돋움"/>
                <a:ea typeface="돋움"/>
              </a:rPr>
              <a:t>01.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 "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일계표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" 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시트에서는 </a:t>
            </a:r>
            <a:r>
              <a:rPr lang="ko-KR" altLang="en-US" sz="900" b="1" i="0" strike="noStrike">
                <a:solidFill>
                  <a:srgbClr val="333333"/>
                </a:solidFill>
                <a:latin typeface="돋움"/>
                <a:ea typeface="돋움"/>
              </a:rPr>
              <a:t>기준일자를 입력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하고 </a:t>
            </a:r>
            <a:r>
              <a:rPr lang="en-US" altLang="ko-KR" sz="900" b="1" i="0" strike="noStrike">
                <a:solidFill>
                  <a:srgbClr val="333333"/>
                </a:solidFill>
                <a:latin typeface="돋움"/>
                <a:ea typeface="돋움"/>
              </a:rPr>
              <a:t>[</a:t>
            </a:r>
            <a:r>
              <a:rPr lang="ko-KR" altLang="en-US" sz="900" b="1" i="0" strike="noStrike">
                <a:solidFill>
                  <a:srgbClr val="333333"/>
                </a:solidFill>
                <a:latin typeface="돋움"/>
                <a:ea typeface="돋움"/>
              </a:rPr>
              <a:t>내역조회</a:t>
            </a:r>
            <a:r>
              <a:rPr lang="en-US" altLang="ko-KR" sz="900" b="1" i="0" strike="noStrike">
                <a:solidFill>
                  <a:srgbClr val="333333"/>
                </a:solidFill>
                <a:latin typeface="돋움"/>
                <a:ea typeface="돋움"/>
              </a:rPr>
              <a:t>] </a:t>
            </a:r>
            <a:r>
              <a:rPr lang="ko-KR" altLang="en-US" sz="900" b="1" i="0" strike="noStrike">
                <a:solidFill>
                  <a:srgbClr val="333333"/>
                </a:solidFill>
                <a:latin typeface="돋움"/>
                <a:ea typeface="돋움"/>
              </a:rPr>
              <a:t>버튼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을 클릭하면 일자별 예금 및 현금입출금 현황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, 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계정과목별 입금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, </a:t>
            </a:r>
            <a:r>
              <a:rPr lang="ko-KR" altLang="en-US" sz="900" b="0" i="0" strike="noStrike">
                <a:solidFill>
                  <a:srgbClr val="333333"/>
                </a:solidFill>
                <a:latin typeface="돋움"/>
                <a:ea typeface="돋움"/>
              </a:rPr>
              <a:t>지출액을 확인할 수 있습니다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.</a:t>
            </a:r>
          </a:p>
        </xdr:txBody>
      </xdr:sp>
      <xdr:pic>
        <xdr:nvPicPr>
          <xdr:cNvPr id="701678" name="Picture 236" descr="일계표4"/>
          <xdr:cNvPicPr>
            <a:picLocks noChangeAspect="1" noChangeArrowheads="1"/>
          </xdr:cNvPicPr>
        </xdr:nvPicPr>
        <xdr:blipFill>
          <a:blip xmlns:r="http://schemas.openxmlformats.org/officeDocument/2006/relationships" r:embed="rId1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" y="3218"/>
            <a:ext cx="643" cy="375"/>
          </a:xfrm>
          <a:prstGeom prst="rect">
            <a:avLst/>
          </a:prstGeom>
          <a:solidFill>
            <a:srgbClr val="FFFFFF"/>
          </a:solidFill>
          <a:ln w="12700">
            <a:solidFill>
              <a:srgbClr val="C0C0C0"/>
            </a:solidFill>
            <a:miter lim="800000"/>
            <a:headEnd/>
            <a:tailEnd/>
          </a:ln>
        </xdr:spPr>
      </xdr:pic>
      <xdr:sp macro="" textlink="">
        <xdr:nvSpPr>
          <xdr:cNvPr id="701679" name="Rectangle 237"/>
          <xdr:cNvSpPr>
            <a:spLocks noChangeArrowheads="1"/>
          </xdr:cNvSpPr>
        </xdr:nvSpPr>
        <xdr:spPr bwMode="auto">
          <a:xfrm>
            <a:off x="37" y="3216"/>
            <a:ext cx="648" cy="378"/>
          </a:xfrm>
          <a:prstGeom prst="rect">
            <a:avLst/>
          </a:prstGeom>
          <a:solidFill>
            <a:srgbClr val="FFFFFF">
              <a:alpha val="59999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1680" name="Rectangle 238"/>
          <xdr:cNvSpPr>
            <a:spLocks noChangeArrowheads="1"/>
          </xdr:cNvSpPr>
        </xdr:nvSpPr>
        <xdr:spPr bwMode="auto">
          <a:xfrm>
            <a:off x="515" y="3469"/>
            <a:ext cx="202" cy="125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53882" dir="2700000" algn="ctr" rotWithShape="0">
              <a:srgbClr val="C0C0C0"/>
            </a:outerShdw>
          </a:effectLst>
        </xdr:spPr>
      </xdr:sp>
      <xdr:sp macro="" textlink="">
        <xdr:nvSpPr>
          <xdr:cNvPr id="2" name="Oval 239"/>
          <xdr:cNvSpPr>
            <a:spLocks noChangeArrowheads="1"/>
          </xdr:cNvSpPr>
        </xdr:nvSpPr>
        <xdr:spPr bwMode="auto">
          <a:xfrm>
            <a:off x="546" y="3309"/>
            <a:ext cx="21" cy="21"/>
          </a:xfrm>
          <a:prstGeom prst="ellipse">
            <a:avLst/>
          </a:prstGeom>
          <a:solidFill>
            <a:srgbClr val="000000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altLang="ko-KR" sz="900" b="1" i="0" strike="noStrike">
                <a:solidFill>
                  <a:srgbClr val="FFFFFF"/>
                </a:solidFill>
                <a:latin typeface="굴림"/>
                <a:ea typeface="굴림"/>
              </a:rPr>
              <a:t>1</a:t>
            </a:r>
          </a:p>
        </xdr:txBody>
      </xdr:sp>
      <xdr:sp macro="" textlink="">
        <xdr:nvSpPr>
          <xdr:cNvPr id="701682" name="AutoShape 240"/>
          <xdr:cNvSpPr>
            <a:spLocks noChangeArrowheads="1"/>
          </xdr:cNvSpPr>
        </xdr:nvSpPr>
        <xdr:spPr bwMode="auto">
          <a:xfrm>
            <a:off x="544" y="3330"/>
            <a:ext cx="130" cy="82"/>
          </a:xfrm>
          <a:prstGeom prst="roundRect">
            <a:avLst>
              <a:gd name="adj" fmla="val 5102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01683" name="Line 241"/>
          <xdr:cNvSpPr>
            <a:spLocks noChangeShapeType="1"/>
          </xdr:cNvSpPr>
        </xdr:nvSpPr>
        <xdr:spPr bwMode="auto">
          <a:xfrm>
            <a:off x="608" y="3412"/>
            <a:ext cx="1" cy="51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1684" name="AutoShape 242"/>
          <xdr:cNvSpPr>
            <a:spLocks noChangeArrowheads="1"/>
          </xdr:cNvSpPr>
        </xdr:nvSpPr>
        <xdr:spPr bwMode="auto">
          <a:xfrm>
            <a:off x="694" y="3218"/>
            <a:ext cx="247" cy="156"/>
          </a:xfrm>
          <a:prstGeom prst="roundRect">
            <a:avLst>
              <a:gd name="adj" fmla="val 5769"/>
            </a:avLst>
          </a:prstGeom>
          <a:solidFill>
            <a:srgbClr val="EAEAEA"/>
          </a:solidFill>
          <a:ln w="9525" algn="ctr">
            <a:solidFill>
              <a:srgbClr val="808080"/>
            </a:solidFill>
            <a:round/>
            <a:headEnd/>
            <a:tailEnd/>
          </a:ln>
        </xdr:spPr>
      </xdr:sp>
      <xdr:sp macro="" textlink="">
        <xdr:nvSpPr>
          <xdr:cNvPr id="3" name="Text Box 243"/>
          <xdr:cNvSpPr txBox="1">
            <a:spLocks noChangeArrowheads="1"/>
          </xdr:cNvSpPr>
        </xdr:nvSpPr>
        <xdr:spPr bwMode="auto">
          <a:xfrm>
            <a:off x="704" y="3232"/>
            <a:ext cx="235" cy="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lnSpc>
                <a:spcPts val="1100"/>
              </a:lnSpc>
              <a:defRPr sz="1000"/>
            </a:pPr>
            <a:r>
              <a:rPr lang="en-US" altLang="ko-KR" sz="1000" b="1" i="0" strike="noStrike">
                <a:solidFill>
                  <a:srgbClr val="333333"/>
                </a:solidFill>
                <a:latin typeface="돋움"/>
                <a:ea typeface="돋움"/>
              </a:rPr>
              <a:t>01. </a:t>
            </a:r>
            <a:r>
              <a:rPr lang="en-US" altLang="ko-KR" sz="1000" b="0" i="0" strike="noStrike">
                <a:solidFill>
                  <a:srgbClr val="333333"/>
                </a:solidFill>
                <a:latin typeface="돋움"/>
                <a:ea typeface="돋움"/>
              </a:rPr>
              <a:t>"</a:t>
            </a:r>
            <a:r>
              <a:rPr lang="ko-KR" altLang="en-US" sz="1000" b="0" i="0" strike="noStrike">
                <a:solidFill>
                  <a:srgbClr val="333333"/>
                </a:solidFill>
                <a:latin typeface="돋움"/>
                <a:ea typeface="돋움"/>
              </a:rPr>
              <a:t>월계표</a:t>
            </a:r>
            <a:r>
              <a:rPr lang="en-US" altLang="ko-KR" sz="1000" b="0" i="0" strike="noStrike">
                <a:solidFill>
                  <a:srgbClr val="333333"/>
                </a:solidFill>
                <a:latin typeface="돋움"/>
                <a:ea typeface="돋움"/>
              </a:rPr>
              <a:t>" </a:t>
            </a:r>
            <a:r>
              <a:rPr lang="ko-KR" altLang="en-US" sz="1000" b="0" i="0" strike="noStrike">
                <a:solidFill>
                  <a:srgbClr val="333333"/>
                </a:solidFill>
                <a:latin typeface="돋움"/>
                <a:ea typeface="돋움"/>
              </a:rPr>
              <a:t>시트에서는 </a:t>
            </a:r>
            <a:r>
              <a:rPr lang="ko-KR" altLang="en-US" sz="1000" b="1" i="0" strike="noStrike">
                <a:solidFill>
                  <a:srgbClr val="333333"/>
                </a:solidFill>
                <a:latin typeface="돋움"/>
                <a:ea typeface="돋움"/>
              </a:rPr>
              <a:t>기준년과 기준월을 입력</a:t>
            </a:r>
            <a:r>
              <a:rPr lang="ko-KR" altLang="en-US" sz="1000" b="0" i="0" strike="noStrike">
                <a:solidFill>
                  <a:srgbClr val="333333"/>
                </a:solidFill>
                <a:latin typeface="돋움"/>
                <a:ea typeface="돋움"/>
              </a:rPr>
              <a:t>하면 자동으로 월별 예금 및 현금입출금 현황</a:t>
            </a:r>
            <a:r>
              <a:rPr lang="en-US" altLang="ko-KR" sz="1000" b="0" i="0" strike="noStrike">
                <a:solidFill>
                  <a:srgbClr val="333333"/>
                </a:solidFill>
                <a:latin typeface="돋움"/>
                <a:ea typeface="돋움"/>
              </a:rPr>
              <a:t>, </a:t>
            </a:r>
            <a:r>
              <a:rPr lang="ko-KR" altLang="en-US" sz="1000" b="0" i="0" strike="noStrike">
                <a:solidFill>
                  <a:srgbClr val="333333"/>
                </a:solidFill>
                <a:latin typeface="돋움"/>
                <a:ea typeface="돋움"/>
              </a:rPr>
              <a:t>계정과목별 입금</a:t>
            </a:r>
            <a:r>
              <a:rPr lang="en-US" altLang="ko-KR" sz="1000" b="0" i="0" strike="noStrike">
                <a:solidFill>
                  <a:srgbClr val="333333"/>
                </a:solidFill>
                <a:latin typeface="돋움"/>
                <a:ea typeface="돋움"/>
              </a:rPr>
              <a:t>, </a:t>
            </a:r>
            <a:r>
              <a:rPr lang="ko-KR" altLang="en-US" sz="1000" b="0" i="0" strike="noStrike">
                <a:solidFill>
                  <a:srgbClr val="333333"/>
                </a:solidFill>
                <a:latin typeface="돋움"/>
                <a:ea typeface="돋움"/>
              </a:rPr>
              <a:t>지출액을 확인할 수 있습니다</a:t>
            </a:r>
            <a:r>
              <a:rPr lang="en-US" altLang="ko-KR" sz="1000" b="0" i="0" strike="noStrike">
                <a:solidFill>
                  <a:srgbClr val="333333"/>
                </a:solidFill>
                <a:latin typeface="돋움"/>
                <a:ea typeface="돋움"/>
              </a:rPr>
              <a:t>.</a:t>
            </a:r>
            <a:r>
              <a:rPr lang="en-US" altLang="ko-KR" sz="900" b="0" i="0" strike="noStrike">
                <a:solidFill>
                  <a:srgbClr val="333333"/>
                </a:solidFill>
                <a:latin typeface="돋움"/>
                <a:ea typeface="돋움"/>
              </a:rPr>
              <a:t> </a:t>
            </a:r>
          </a:p>
        </xdr:txBody>
      </xdr:sp>
      <xdr:pic>
        <xdr:nvPicPr>
          <xdr:cNvPr id="701686" name="Picture 244" descr="일계표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3" y="3473"/>
            <a:ext cx="188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</xdr:colOff>
          <xdr:row>2</xdr:row>
          <xdr:rowOff>190500</xdr:rowOff>
        </xdr:from>
        <xdr:to>
          <xdr:col>44</xdr:col>
          <xdr:colOff>104775</xdr:colOff>
          <xdr:row>3</xdr:row>
          <xdr:rowOff>171450</xdr:rowOff>
        </xdr:to>
        <xdr:sp macro="" textlink=""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685800</xdr:colOff>
      <xdr:row>6</xdr:row>
      <xdr:rowOff>0</xdr:rowOff>
    </xdr:to>
    <xdr:pic>
      <xdr:nvPicPr>
        <xdr:cNvPr id="692077" name="Picture 47" descr="b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539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1</xdr:row>
      <xdr:rowOff>38100</xdr:rowOff>
    </xdr:from>
    <xdr:to>
      <xdr:col>5</xdr:col>
      <xdr:colOff>285750</xdr:colOff>
      <xdr:row>2</xdr:row>
      <xdr:rowOff>200025</xdr:rowOff>
    </xdr:to>
    <xdr:sp macro="" textlink="">
      <xdr:nvSpPr>
        <xdr:cNvPr id="5168" name="Text Box 48"/>
        <xdr:cNvSpPr txBox="1">
          <a:spLocks noChangeArrowheads="1"/>
        </xdr:cNvSpPr>
      </xdr:nvSpPr>
      <xdr:spPr bwMode="auto">
        <a:xfrm>
          <a:off x="28575" y="228600"/>
          <a:ext cx="35147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1">
            <a:defRPr sz="1000"/>
          </a:pPr>
          <a:r>
            <a:rPr lang="ko-KR" altLang="en-US" sz="1400" b="0" i="0" strike="noStrike">
              <a:solidFill>
                <a:srgbClr val="000000"/>
              </a:solidFill>
              <a:latin typeface="HY견고딕"/>
              <a:ea typeface="HY견고딕"/>
            </a:rPr>
            <a:t>일계표 및 월계표</a:t>
          </a:r>
          <a:r>
            <a:rPr lang="en-US" altLang="ko-KR" sz="1400" b="0" i="0" strike="noStrike">
              <a:solidFill>
                <a:srgbClr val="000000"/>
              </a:solidFill>
              <a:latin typeface="HY견고딕"/>
              <a:ea typeface="HY견고딕"/>
            </a:rPr>
            <a:t>(</a:t>
          </a:r>
          <a:r>
            <a:rPr lang="ko-KR" altLang="en-US" sz="1400" b="0" i="0" strike="noStrike">
              <a:solidFill>
                <a:srgbClr val="000000"/>
              </a:solidFill>
              <a:latin typeface="HY견고딕"/>
              <a:ea typeface="HY견고딕"/>
            </a:rPr>
            <a:t>기본정보입력</a:t>
          </a:r>
          <a:r>
            <a:rPr lang="en-US" altLang="ko-KR" sz="1400" b="0" i="0" strike="noStrike">
              <a:solidFill>
                <a:srgbClr val="000000"/>
              </a:solidFill>
              <a:latin typeface="HY견고딕"/>
              <a:ea typeface="HY견고딕"/>
            </a:rPr>
            <a:t>)</a:t>
          </a:r>
        </a:p>
      </xdr:txBody>
    </xdr:sp>
    <xdr:clientData/>
  </xdr:twoCellAnchor>
  <xdr:twoCellAnchor>
    <xdr:from>
      <xdr:col>10</xdr:col>
      <xdr:colOff>514350</xdr:colOff>
      <xdr:row>2</xdr:row>
      <xdr:rowOff>190500</xdr:rowOff>
    </xdr:from>
    <xdr:to>
      <xdr:col>12</xdr:col>
      <xdr:colOff>209550</xdr:colOff>
      <xdr:row>3</xdr:row>
      <xdr:rowOff>180975</xdr:rowOff>
    </xdr:to>
    <xdr:grpSp>
      <xdr:nvGrpSpPr>
        <xdr:cNvPr id="692079" name="Group 70"/>
        <xdr:cNvGrpSpPr>
          <a:grpSpLocks/>
        </xdr:cNvGrpSpPr>
      </xdr:nvGrpSpPr>
      <xdr:grpSpPr bwMode="auto">
        <a:xfrm>
          <a:off x="8172450" y="609600"/>
          <a:ext cx="1219200" cy="219075"/>
          <a:chOff x="858" y="64"/>
          <a:chExt cx="128" cy="23"/>
        </a:xfrm>
      </xdr:grpSpPr>
      <xdr:sp macro="[0]!전체화면" textlink="">
        <xdr:nvSpPr>
          <xdr:cNvPr id="5171" name="Text Box 51"/>
          <xdr:cNvSpPr txBox="1">
            <a:spLocks noChangeArrowheads="1"/>
          </xdr:cNvSpPr>
        </xdr:nvSpPr>
        <xdr:spPr bwMode="auto">
          <a:xfrm>
            <a:off x="878" y="65"/>
            <a:ext cx="108" cy="22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ko-KR" altLang="en-US" sz="1000" b="1" i="0" strike="noStrike">
                <a:solidFill>
                  <a:srgbClr val="003300"/>
                </a:solidFill>
                <a:latin typeface="돋움"/>
                <a:ea typeface="돋움"/>
              </a:rPr>
              <a:t>엑셀메뉴보기</a:t>
            </a:r>
          </a:p>
        </xdr:txBody>
      </xdr:sp>
    </xdr:grpSp>
    <xdr:clientData/>
  </xdr:twoCellAnchor>
  <xdr:twoCellAnchor>
    <xdr:from>
      <xdr:col>2</xdr:col>
      <xdr:colOff>1247775</xdr:colOff>
      <xdr:row>0</xdr:row>
      <xdr:rowOff>-9525</xdr:rowOff>
    </xdr:from>
    <xdr:to>
      <xdr:col>5</xdr:col>
      <xdr:colOff>552450</xdr:colOff>
      <xdr:row>6</xdr:row>
      <xdr:rowOff>95250</xdr:rowOff>
    </xdr:to>
    <xdr:grpSp>
      <xdr:nvGrpSpPr>
        <xdr:cNvPr id="692080" name="Group 52"/>
        <xdr:cNvGrpSpPr>
          <a:grpSpLocks/>
        </xdr:cNvGrpSpPr>
      </xdr:nvGrpSpPr>
      <xdr:grpSpPr bwMode="auto">
        <a:xfrm>
          <a:off x="2400300" y="-9525"/>
          <a:ext cx="1409700" cy="1400175"/>
          <a:chOff x="252" y="-20"/>
          <a:chExt cx="148" cy="147"/>
        </a:xfrm>
      </xdr:grpSpPr>
      <xdr:grpSp>
        <xdr:nvGrpSpPr>
          <xdr:cNvPr id="692082" name="Group 53"/>
          <xdr:cNvGrpSpPr>
            <a:grpSpLocks/>
          </xdr:cNvGrpSpPr>
        </xdr:nvGrpSpPr>
        <xdr:grpSpPr bwMode="auto">
          <a:xfrm>
            <a:off x="296" y="101"/>
            <a:ext cx="104" cy="26"/>
            <a:chOff x="296" y="101"/>
            <a:chExt cx="104" cy="26"/>
          </a:xfrm>
        </xdr:grpSpPr>
        <xdr:pic macro="[0]!입출금입력">
          <xdr:nvPicPr>
            <xdr:cNvPr id="692096" name="Picture 54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입출금입력" textlink="">
          <xdr:nvSpPr>
            <xdr:cNvPr id="5175" name="Text Box 55"/>
            <xdr:cNvSpPr txBox="1">
              <a:spLocks noChangeArrowheads="1"/>
            </xdr:cNvSpPr>
          </xdr:nvSpPr>
          <xdr:spPr bwMode="auto">
            <a:xfrm>
              <a:off x="300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현금출납입력</a:t>
              </a:r>
            </a:p>
          </xdr:txBody>
        </xdr:sp>
      </xdr:grpSp>
      <xdr:sp macro="" textlink="">
        <xdr:nvSpPr>
          <xdr:cNvPr id="5176" name="Text Box 56"/>
          <xdr:cNvSpPr txBox="1">
            <a:spLocks noChangeArrowheads="1"/>
          </xdr:cNvSpPr>
        </xdr:nvSpPr>
        <xdr:spPr bwMode="auto">
          <a:xfrm>
            <a:off x="252" y="-20"/>
            <a:ext cx="57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18288" anchor="ctr" upright="1">
            <a:spAutoFit/>
          </a:bodyPr>
          <a:lstStyle/>
          <a:p>
            <a:pPr algn="ctr" rtl="1">
              <a:defRPr sz="1000"/>
            </a:pPr>
            <a:r>
              <a:rPr lang="ko-KR" altLang="en-US" sz="1000" b="1" i="0" strike="noStrike">
                <a:solidFill>
                  <a:srgbClr val="000000"/>
                </a:solidFill>
                <a:latin typeface="굴림"/>
                <a:ea typeface="굴림"/>
              </a:rPr>
              <a:t>이동버튼</a:t>
            </a:r>
          </a:p>
        </xdr:txBody>
      </xdr:sp>
      <xdr:grpSp>
        <xdr:nvGrpSpPr>
          <xdr:cNvPr id="692084" name="Group 57"/>
          <xdr:cNvGrpSpPr>
            <a:grpSpLocks/>
          </xdr:cNvGrpSpPr>
        </xdr:nvGrpSpPr>
        <xdr:grpSpPr bwMode="auto">
          <a:xfrm>
            <a:off x="75" y="101"/>
            <a:ext cx="104" cy="26"/>
            <a:chOff x="72" y="101"/>
            <a:chExt cx="100" cy="26"/>
          </a:xfrm>
        </xdr:grpSpPr>
        <xdr:pic macro="[0]!사용방법">
          <xdr:nvPicPr>
            <xdr:cNvPr id="692094" name="Picture 58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" y="101"/>
              <a:ext cx="100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사용방법" textlink="">
          <xdr:nvSpPr>
            <xdr:cNvPr id="5179" name="Text Box 59"/>
            <xdr:cNvSpPr txBox="1">
              <a:spLocks noChangeArrowheads="1"/>
            </xdr:cNvSpPr>
          </xdr:nvSpPr>
          <xdr:spPr bwMode="auto">
            <a:xfrm>
              <a:off x="82" y="106"/>
              <a:ext cx="70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사용방법</a:t>
              </a:r>
            </a:p>
          </xdr:txBody>
        </xdr:sp>
      </xdr:grpSp>
      <xdr:grpSp>
        <xdr:nvGrpSpPr>
          <xdr:cNvPr id="692085" name="Group 60"/>
          <xdr:cNvGrpSpPr>
            <a:grpSpLocks/>
          </xdr:cNvGrpSpPr>
        </xdr:nvGrpSpPr>
        <xdr:grpSpPr bwMode="auto">
          <a:xfrm>
            <a:off x="185" y="101"/>
            <a:ext cx="104" cy="26"/>
            <a:chOff x="185" y="101"/>
            <a:chExt cx="104" cy="26"/>
          </a:xfrm>
        </xdr:grpSpPr>
        <xdr:pic macro="[0]!기본정보">
          <xdr:nvPicPr>
            <xdr:cNvPr id="692092" name="Picture 61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5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기본정보" textlink="">
          <xdr:nvSpPr>
            <xdr:cNvPr id="5182" name="Text Box 62"/>
            <xdr:cNvSpPr txBox="1">
              <a:spLocks noChangeArrowheads="1"/>
            </xdr:cNvSpPr>
          </xdr:nvSpPr>
          <xdr:spPr bwMode="auto">
            <a:xfrm>
              <a:off x="188" y="106"/>
              <a:ext cx="97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기본정보입력</a:t>
              </a:r>
            </a:p>
          </xdr:txBody>
        </xdr:sp>
      </xdr:grpSp>
      <xdr:grpSp>
        <xdr:nvGrpSpPr>
          <xdr:cNvPr id="692086" name="Group 63"/>
          <xdr:cNvGrpSpPr>
            <a:grpSpLocks/>
          </xdr:cNvGrpSpPr>
        </xdr:nvGrpSpPr>
        <xdr:grpSpPr bwMode="auto">
          <a:xfrm>
            <a:off x="406" y="101"/>
            <a:ext cx="104" cy="26"/>
            <a:chOff x="296" y="101"/>
            <a:chExt cx="104" cy="26"/>
          </a:xfrm>
        </xdr:grpSpPr>
        <xdr:pic macro="[0]!일계표">
          <xdr:nvPicPr>
            <xdr:cNvPr id="692090" name="Picture 64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일계표" textlink="">
          <xdr:nvSpPr>
            <xdr:cNvPr id="5185" name="Text Box 65"/>
            <xdr:cNvSpPr txBox="1">
              <a:spLocks noChangeArrowheads="1"/>
            </xdr:cNvSpPr>
          </xdr:nvSpPr>
          <xdr:spPr bwMode="auto">
            <a:xfrm>
              <a:off x="306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일계표</a:t>
              </a:r>
            </a:p>
          </xdr:txBody>
        </xdr:sp>
      </xdr:grpSp>
      <xdr:grpSp>
        <xdr:nvGrpSpPr>
          <xdr:cNvPr id="692087" name="Group 66"/>
          <xdr:cNvGrpSpPr>
            <a:grpSpLocks/>
          </xdr:cNvGrpSpPr>
        </xdr:nvGrpSpPr>
        <xdr:grpSpPr bwMode="auto">
          <a:xfrm>
            <a:off x="516" y="101"/>
            <a:ext cx="104" cy="26"/>
            <a:chOff x="296" y="101"/>
            <a:chExt cx="104" cy="26"/>
          </a:xfrm>
        </xdr:grpSpPr>
        <xdr:pic macro="[0]!월계표">
          <xdr:nvPicPr>
            <xdr:cNvPr id="692088" name="Picture 67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월계표" textlink="">
          <xdr:nvSpPr>
            <xdr:cNvPr id="5188" name="Text Box 68"/>
            <xdr:cNvSpPr txBox="1">
              <a:spLocks noChangeArrowheads="1"/>
            </xdr:cNvSpPr>
          </xdr:nvSpPr>
          <xdr:spPr bwMode="auto">
            <a:xfrm>
              <a:off x="306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월계표</a:t>
              </a:r>
            </a:p>
          </xdr:txBody>
        </xdr:sp>
      </xdr:grpSp>
    </xdr:grpSp>
    <xdr:clientData/>
  </xdr:twoCellAnchor>
  <xdr:twoCellAnchor editAs="oneCell">
    <xdr:from>
      <xdr:col>8</xdr:col>
      <xdr:colOff>438150</xdr:colOff>
      <xdr:row>0</xdr:row>
      <xdr:rowOff>104775</xdr:rowOff>
    </xdr:from>
    <xdr:to>
      <xdr:col>11</xdr:col>
      <xdr:colOff>752475</xdr:colOff>
      <xdr:row>2</xdr:row>
      <xdr:rowOff>133350</xdr:rowOff>
    </xdr:to>
    <xdr:pic>
      <xdr:nvPicPr>
        <xdr:cNvPr id="692081" name="Picture 71" descr="bn_13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04775"/>
          <a:ext cx="2600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514350</xdr:colOff>
          <xdr:row>2</xdr:row>
          <xdr:rowOff>190500</xdr:rowOff>
        </xdr:from>
        <xdr:to>
          <xdr:col>11</xdr:col>
          <xdr:colOff>438150</xdr:colOff>
          <xdr:row>3</xdr:row>
          <xdr:rowOff>171450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16</xdr:col>
      <xdr:colOff>752475</xdr:colOff>
      <xdr:row>6</xdr:row>
      <xdr:rowOff>0</xdr:rowOff>
    </xdr:to>
    <xdr:pic>
      <xdr:nvPicPr>
        <xdr:cNvPr id="694101" name="Picture 98" descr="b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1539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1</xdr:row>
      <xdr:rowOff>38100</xdr:rowOff>
    </xdr:from>
    <xdr:to>
      <xdr:col>4</xdr:col>
      <xdr:colOff>771525</xdr:colOff>
      <xdr:row>2</xdr:row>
      <xdr:rowOff>200025</xdr:rowOff>
    </xdr:to>
    <xdr:sp macro="" textlink="">
      <xdr:nvSpPr>
        <xdr:cNvPr id="3171" name="Text Box 99"/>
        <xdr:cNvSpPr txBox="1">
          <a:spLocks noChangeArrowheads="1"/>
        </xdr:cNvSpPr>
      </xdr:nvSpPr>
      <xdr:spPr bwMode="auto">
        <a:xfrm>
          <a:off x="28575" y="228600"/>
          <a:ext cx="35147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1">
            <a:defRPr sz="1000"/>
          </a:pPr>
          <a:r>
            <a:rPr lang="ko-KR" altLang="en-US" sz="1400" b="0" i="0" strike="noStrike">
              <a:solidFill>
                <a:srgbClr val="000000"/>
              </a:solidFill>
              <a:latin typeface="HY견고딕"/>
              <a:ea typeface="HY견고딕"/>
            </a:rPr>
            <a:t>일계표 및 월계표</a:t>
          </a:r>
          <a:r>
            <a:rPr lang="en-US" altLang="ko-KR" sz="1400" b="0" i="0" strike="noStrike">
              <a:solidFill>
                <a:srgbClr val="000000"/>
              </a:solidFill>
              <a:latin typeface="HY견고딕"/>
              <a:ea typeface="HY견고딕"/>
            </a:rPr>
            <a:t>(</a:t>
          </a:r>
          <a:r>
            <a:rPr lang="ko-KR" altLang="en-US" sz="1400" b="0" i="0" strike="noStrike">
              <a:solidFill>
                <a:srgbClr val="000000"/>
              </a:solidFill>
              <a:latin typeface="HY견고딕"/>
              <a:ea typeface="HY견고딕"/>
            </a:rPr>
            <a:t>현금출납입력</a:t>
          </a:r>
          <a:r>
            <a:rPr lang="en-US" altLang="ko-KR" sz="1400" b="0" i="0" strike="noStrike">
              <a:solidFill>
                <a:srgbClr val="000000"/>
              </a:solidFill>
              <a:latin typeface="HY견고딕"/>
              <a:ea typeface="HY견고딕"/>
            </a:rPr>
            <a:t>)</a:t>
          </a:r>
        </a:p>
      </xdr:txBody>
    </xdr:sp>
    <xdr:clientData/>
  </xdr:twoCellAnchor>
  <xdr:twoCellAnchor>
    <xdr:from>
      <xdr:col>9</xdr:col>
      <xdr:colOff>571500</xdr:colOff>
      <xdr:row>2</xdr:row>
      <xdr:rowOff>190500</xdr:rowOff>
    </xdr:from>
    <xdr:to>
      <xdr:col>13</xdr:col>
      <xdr:colOff>123825</xdr:colOff>
      <xdr:row>3</xdr:row>
      <xdr:rowOff>180975</xdr:rowOff>
    </xdr:to>
    <xdr:grpSp>
      <xdr:nvGrpSpPr>
        <xdr:cNvPr id="694103" name="Group 126"/>
        <xdr:cNvGrpSpPr>
          <a:grpSpLocks/>
        </xdr:cNvGrpSpPr>
      </xdr:nvGrpSpPr>
      <xdr:grpSpPr bwMode="auto">
        <a:xfrm>
          <a:off x="8191500" y="606136"/>
          <a:ext cx="1076325" cy="215612"/>
          <a:chOff x="858" y="64"/>
          <a:chExt cx="113" cy="23"/>
        </a:xfrm>
      </xdr:grpSpPr>
      <xdr:sp macro="[0]!전체화면" textlink="">
        <xdr:nvSpPr>
          <xdr:cNvPr id="3174" name="Text Box 102"/>
          <xdr:cNvSpPr txBox="1">
            <a:spLocks noChangeArrowheads="1"/>
          </xdr:cNvSpPr>
        </xdr:nvSpPr>
        <xdr:spPr bwMode="auto">
          <a:xfrm>
            <a:off x="878" y="65"/>
            <a:ext cx="93" cy="22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ko-KR" altLang="en-US" sz="1000" b="1" i="0" strike="noStrike">
                <a:solidFill>
                  <a:srgbClr val="003300"/>
                </a:solidFill>
                <a:latin typeface="돋움"/>
                <a:ea typeface="돋움"/>
              </a:rPr>
              <a:t>엑셀메뉴보기</a:t>
            </a:r>
          </a:p>
        </xdr:txBody>
      </xdr:sp>
    </xdr:grpSp>
    <xdr:clientData/>
  </xdr:twoCellAnchor>
  <xdr:twoCellAnchor>
    <xdr:from>
      <xdr:col>3</xdr:col>
      <xdr:colOff>552450</xdr:colOff>
      <xdr:row>0</xdr:row>
      <xdr:rowOff>-8416</xdr:rowOff>
    </xdr:from>
    <xdr:to>
      <xdr:col>4</xdr:col>
      <xdr:colOff>1038225</xdr:colOff>
      <xdr:row>5</xdr:row>
      <xdr:rowOff>161925</xdr:rowOff>
    </xdr:to>
    <xdr:grpSp>
      <xdr:nvGrpSpPr>
        <xdr:cNvPr id="694104" name="Group 103"/>
        <xdr:cNvGrpSpPr>
          <a:grpSpLocks/>
        </xdr:cNvGrpSpPr>
      </xdr:nvGrpSpPr>
      <xdr:grpSpPr bwMode="auto">
        <a:xfrm>
          <a:off x="2405495" y="-8416"/>
          <a:ext cx="1412298" cy="1226750"/>
          <a:chOff x="252" y="-20"/>
          <a:chExt cx="148" cy="147"/>
        </a:xfrm>
      </xdr:grpSpPr>
      <xdr:grpSp>
        <xdr:nvGrpSpPr>
          <xdr:cNvPr id="694110" name="Group 104"/>
          <xdr:cNvGrpSpPr>
            <a:grpSpLocks/>
          </xdr:cNvGrpSpPr>
        </xdr:nvGrpSpPr>
        <xdr:grpSpPr bwMode="auto">
          <a:xfrm>
            <a:off x="296" y="101"/>
            <a:ext cx="104" cy="26"/>
            <a:chOff x="296" y="101"/>
            <a:chExt cx="104" cy="26"/>
          </a:xfrm>
        </xdr:grpSpPr>
        <xdr:pic macro="[0]!입출금입력">
          <xdr:nvPicPr>
            <xdr:cNvPr id="694124" name="Picture 105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입출금입력" textlink="">
          <xdr:nvSpPr>
            <xdr:cNvPr id="3178" name="Text Box 106"/>
            <xdr:cNvSpPr txBox="1">
              <a:spLocks noChangeArrowheads="1"/>
            </xdr:cNvSpPr>
          </xdr:nvSpPr>
          <xdr:spPr bwMode="auto">
            <a:xfrm>
              <a:off x="300" y="105"/>
              <a:ext cx="93" cy="17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현금출납입력</a:t>
              </a:r>
            </a:p>
          </xdr:txBody>
        </xdr:sp>
      </xdr:grpSp>
      <xdr:sp macro="" textlink="">
        <xdr:nvSpPr>
          <xdr:cNvPr id="3179" name="Text Box 107"/>
          <xdr:cNvSpPr txBox="1">
            <a:spLocks noChangeArrowheads="1"/>
          </xdr:cNvSpPr>
        </xdr:nvSpPr>
        <xdr:spPr bwMode="auto">
          <a:xfrm>
            <a:off x="252" y="-20"/>
            <a:ext cx="5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18288" anchor="ctr" upright="1">
            <a:spAutoFit/>
          </a:bodyPr>
          <a:lstStyle/>
          <a:p>
            <a:pPr algn="ctr" rtl="1">
              <a:defRPr sz="1000"/>
            </a:pPr>
            <a:r>
              <a:rPr lang="ko-KR" altLang="en-US" sz="1000" b="1" i="0" strike="noStrike">
                <a:solidFill>
                  <a:srgbClr val="000000"/>
                </a:solidFill>
                <a:latin typeface="굴림"/>
                <a:ea typeface="굴림"/>
              </a:rPr>
              <a:t>이동버튼</a:t>
            </a:r>
          </a:p>
        </xdr:txBody>
      </xdr:sp>
      <xdr:grpSp>
        <xdr:nvGrpSpPr>
          <xdr:cNvPr id="694112" name="Group 108"/>
          <xdr:cNvGrpSpPr>
            <a:grpSpLocks/>
          </xdr:cNvGrpSpPr>
        </xdr:nvGrpSpPr>
        <xdr:grpSpPr bwMode="auto">
          <a:xfrm>
            <a:off x="75" y="101"/>
            <a:ext cx="104" cy="26"/>
            <a:chOff x="72" y="101"/>
            <a:chExt cx="100" cy="26"/>
          </a:xfrm>
        </xdr:grpSpPr>
        <xdr:pic macro="[0]!사용방법">
          <xdr:nvPicPr>
            <xdr:cNvPr id="694122" name="Picture 109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" y="101"/>
              <a:ext cx="100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사용방법" textlink="">
          <xdr:nvSpPr>
            <xdr:cNvPr id="3182" name="Text Box 110"/>
            <xdr:cNvSpPr txBox="1">
              <a:spLocks noChangeArrowheads="1"/>
            </xdr:cNvSpPr>
          </xdr:nvSpPr>
          <xdr:spPr bwMode="auto">
            <a:xfrm>
              <a:off x="82" y="105"/>
              <a:ext cx="70" cy="17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사용방법</a:t>
              </a:r>
            </a:p>
          </xdr:txBody>
        </xdr:sp>
      </xdr:grpSp>
      <xdr:grpSp>
        <xdr:nvGrpSpPr>
          <xdr:cNvPr id="694113" name="Group 111"/>
          <xdr:cNvGrpSpPr>
            <a:grpSpLocks/>
          </xdr:cNvGrpSpPr>
        </xdr:nvGrpSpPr>
        <xdr:grpSpPr bwMode="auto">
          <a:xfrm>
            <a:off x="185" y="101"/>
            <a:ext cx="104" cy="26"/>
            <a:chOff x="185" y="101"/>
            <a:chExt cx="104" cy="26"/>
          </a:xfrm>
        </xdr:grpSpPr>
        <xdr:pic macro="[0]!기본정보">
          <xdr:nvPicPr>
            <xdr:cNvPr id="694120" name="Picture 112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5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기본정보" textlink="">
          <xdr:nvSpPr>
            <xdr:cNvPr id="3185" name="Text Box 113"/>
            <xdr:cNvSpPr txBox="1">
              <a:spLocks noChangeArrowheads="1"/>
            </xdr:cNvSpPr>
          </xdr:nvSpPr>
          <xdr:spPr bwMode="auto">
            <a:xfrm>
              <a:off x="188" y="105"/>
              <a:ext cx="97" cy="17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기본정보입력</a:t>
              </a:r>
            </a:p>
          </xdr:txBody>
        </xdr:sp>
      </xdr:grpSp>
      <xdr:grpSp>
        <xdr:nvGrpSpPr>
          <xdr:cNvPr id="694114" name="Group 114"/>
          <xdr:cNvGrpSpPr>
            <a:grpSpLocks/>
          </xdr:cNvGrpSpPr>
        </xdr:nvGrpSpPr>
        <xdr:grpSpPr bwMode="auto">
          <a:xfrm>
            <a:off x="406" y="101"/>
            <a:ext cx="104" cy="26"/>
            <a:chOff x="296" y="101"/>
            <a:chExt cx="104" cy="26"/>
          </a:xfrm>
        </xdr:grpSpPr>
        <xdr:pic macro="[0]!일계표">
          <xdr:nvPicPr>
            <xdr:cNvPr id="694118" name="Picture 115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일계표" textlink="">
          <xdr:nvSpPr>
            <xdr:cNvPr id="3188" name="Text Box 116"/>
            <xdr:cNvSpPr txBox="1">
              <a:spLocks noChangeArrowheads="1"/>
            </xdr:cNvSpPr>
          </xdr:nvSpPr>
          <xdr:spPr bwMode="auto">
            <a:xfrm>
              <a:off x="306" y="105"/>
              <a:ext cx="93" cy="17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일계표</a:t>
              </a:r>
            </a:p>
          </xdr:txBody>
        </xdr:sp>
      </xdr:grpSp>
      <xdr:grpSp>
        <xdr:nvGrpSpPr>
          <xdr:cNvPr id="694115" name="Group 117"/>
          <xdr:cNvGrpSpPr>
            <a:grpSpLocks/>
          </xdr:cNvGrpSpPr>
        </xdr:nvGrpSpPr>
        <xdr:grpSpPr bwMode="auto">
          <a:xfrm>
            <a:off x="516" y="101"/>
            <a:ext cx="104" cy="26"/>
            <a:chOff x="296" y="101"/>
            <a:chExt cx="104" cy="26"/>
          </a:xfrm>
        </xdr:grpSpPr>
        <xdr:pic macro="[0]!월계표">
          <xdr:nvPicPr>
            <xdr:cNvPr id="694116" name="Picture 118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월계표" textlink="">
          <xdr:nvSpPr>
            <xdr:cNvPr id="3191" name="Text Box 119"/>
            <xdr:cNvSpPr txBox="1">
              <a:spLocks noChangeArrowheads="1"/>
            </xdr:cNvSpPr>
          </xdr:nvSpPr>
          <xdr:spPr bwMode="auto">
            <a:xfrm>
              <a:off x="306" y="105"/>
              <a:ext cx="93" cy="17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월계표</a:t>
              </a:r>
            </a:p>
          </xdr:txBody>
        </xdr:sp>
      </xdr:grpSp>
    </xdr:grpSp>
    <xdr:clientData/>
  </xdr:twoCellAnchor>
  <xdr:twoCellAnchor editAs="oneCell">
    <xdr:from>
      <xdr:col>8</xdr:col>
      <xdr:colOff>114300</xdr:colOff>
      <xdr:row>8</xdr:row>
      <xdr:rowOff>219075</xdr:rowOff>
    </xdr:from>
    <xdr:to>
      <xdr:col>9</xdr:col>
      <xdr:colOff>228600</xdr:colOff>
      <xdr:row>10</xdr:row>
      <xdr:rowOff>142875</xdr:rowOff>
    </xdr:to>
    <xdr:pic macro="[0]!날짜정렬">
      <xdr:nvPicPr>
        <xdr:cNvPr id="694105" name="Picture 121" descr="bn_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1866900"/>
          <a:ext cx="876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7</xdr:row>
      <xdr:rowOff>76200</xdr:rowOff>
    </xdr:from>
    <xdr:to>
      <xdr:col>8</xdr:col>
      <xdr:colOff>66675</xdr:colOff>
      <xdr:row>8</xdr:row>
      <xdr:rowOff>123825</xdr:rowOff>
    </xdr:to>
    <xdr:pic macro="[0]!날짜검색">
      <xdr:nvPicPr>
        <xdr:cNvPr id="694106" name="Picture 122" descr="bn_0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95425"/>
          <a:ext cx="809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95250</xdr:rowOff>
    </xdr:from>
    <xdr:to>
      <xdr:col>3</xdr:col>
      <xdr:colOff>885825</xdr:colOff>
      <xdr:row>8</xdr:row>
      <xdr:rowOff>142875</xdr:rowOff>
    </xdr:to>
    <xdr:pic macro="[0]!항목검색">
      <xdr:nvPicPr>
        <xdr:cNvPr id="694107" name="Picture 123" descr="bn_0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514475"/>
          <a:ext cx="809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7</xdr:row>
      <xdr:rowOff>104775</xdr:rowOff>
    </xdr:from>
    <xdr:to>
      <xdr:col>4</xdr:col>
      <xdr:colOff>885825</xdr:colOff>
      <xdr:row>8</xdr:row>
      <xdr:rowOff>152400</xdr:rowOff>
    </xdr:to>
    <xdr:pic macro="[0]!모두표시">
      <xdr:nvPicPr>
        <xdr:cNvPr id="694108" name="Picture 124" descr="bn_0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1524000"/>
          <a:ext cx="876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552450</xdr:colOff>
      <xdr:row>0</xdr:row>
      <xdr:rowOff>104775</xdr:rowOff>
    </xdr:from>
    <xdr:to>
      <xdr:col>13</xdr:col>
      <xdr:colOff>47625</xdr:colOff>
      <xdr:row>2</xdr:row>
      <xdr:rowOff>133350</xdr:rowOff>
    </xdr:to>
    <xdr:pic>
      <xdr:nvPicPr>
        <xdr:cNvPr id="694109" name="Picture 127" descr="bn_1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04775"/>
          <a:ext cx="2600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571500</xdr:colOff>
          <xdr:row>2</xdr:row>
          <xdr:rowOff>190500</xdr:rowOff>
        </xdr:from>
        <xdr:to>
          <xdr:col>12</xdr:col>
          <xdr:colOff>495300</xdr:colOff>
          <xdr:row>3</xdr:row>
          <xdr:rowOff>171450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9</xdr:row>
      <xdr:rowOff>9525</xdr:rowOff>
    </xdr:from>
    <xdr:to>
      <xdr:col>5</xdr:col>
      <xdr:colOff>628650</xdr:colOff>
      <xdr:row>9</xdr:row>
      <xdr:rowOff>9525</xdr:rowOff>
    </xdr:to>
    <xdr:sp macro="" textlink="">
      <xdr:nvSpPr>
        <xdr:cNvPr id="695118" name="Line 2"/>
        <xdr:cNvSpPr>
          <a:spLocks noChangeShapeType="1"/>
        </xdr:cNvSpPr>
      </xdr:nvSpPr>
      <xdr:spPr bwMode="auto">
        <a:xfrm>
          <a:off x="2619375" y="2019300"/>
          <a:ext cx="17430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447675</xdr:colOff>
      <xdr:row>5</xdr:row>
      <xdr:rowOff>209550</xdr:rowOff>
    </xdr:to>
    <xdr:pic>
      <xdr:nvPicPr>
        <xdr:cNvPr id="695119" name="Picture 70" descr="b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539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1</xdr:row>
      <xdr:rowOff>38100</xdr:rowOff>
    </xdr:from>
    <xdr:to>
      <xdr:col>4</xdr:col>
      <xdr:colOff>723900</xdr:colOff>
      <xdr:row>2</xdr:row>
      <xdr:rowOff>200025</xdr:rowOff>
    </xdr:to>
    <xdr:sp macro="" textlink="">
      <xdr:nvSpPr>
        <xdr:cNvPr id="1095" name="Text Box 71"/>
        <xdr:cNvSpPr txBox="1">
          <a:spLocks noChangeArrowheads="1"/>
        </xdr:cNvSpPr>
      </xdr:nvSpPr>
      <xdr:spPr bwMode="auto">
        <a:xfrm>
          <a:off x="28575" y="228600"/>
          <a:ext cx="35147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1">
            <a:defRPr sz="1000"/>
          </a:pPr>
          <a:r>
            <a:rPr lang="ko-KR" altLang="en-US" sz="1400" b="0" i="0" strike="noStrike">
              <a:solidFill>
                <a:srgbClr val="000000"/>
              </a:solidFill>
              <a:latin typeface="HY견고딕"/>
              <a:ea typeface="HY견고딕"/>
            </a:rPr>
            <a:t>일계표 및 월계표</a:t>
          </a:r>
          <a:r>
            <a:rPr lang="en-US" altLang="ko-KR" sz="1400" b="0" i="0" strike="noStrike">
              <a:solidFill>
                <a:srgbClr val="000000"/>
              </a:solidFill>
              <a:latin typeface="HY견고딕"/>
              <a:ea typeface="HY견고딕"/>
            </a:rPr>
            <a:t>(</a:t>
          </a:r>
          <a:r>
            <a:rPr lang="ko-KR" altLang="en-US" sz="1400" b="0" i="0" strike="noStrike">
              <a:solidFill>
                <a:srgbClr val="000000"/>
              </a:solidFill>
              <a:latin typeface="HY견고딕"/>
              <a:ea typeface="HY견고딕"/>
            </a:rPr>
            <a:t>일계표</a:t>
          </a:r>
          <a:r>
            <a:rPr lang="en-US" altLang="ko-KR" sz="1400" b="0" i="0" strike="noStrike">
              <a:solidFill>
                <a:srgbClr val="000000"/>
              </a:solidFill>
              <a:latin typeface="HY견고딕"/>
              <a:ea typeface="HY견고딕"/>
            </a:rPr>
            <a:t>)</a:t>
          </a:r>
        </a:p>
      </xdr:txBody>
    </xdr:sp>
    <xdr:clientData/>
  </xdr:twoCellAnchor>
  <xdr:twoCellAnchor>
    <xdr:from>
      <xdr:col>10</xdr:col>
      <xdr:colOff>276225</xdr:colOff>
      <xdr:row>2</xdr:row>
      <xdr:rowOff>190500</xdr:rowOff>
    </xdr:from>
    <xdr:to>
      <xdr:col>11</xdr:col>
      <xdr:colOff>657225</xdr:colOff>
      <xdr:row>3</xdr:row>
      <xdr:rowOff>180975</xdr:rowOff>
    </xdr:to>
    <xdr:grpSp>
      <xdr:nvGrpSpPr>
        <xdr:cNvPr id="695121" name="Group 98"/>
        <xdr:cNvGrpSpPr>
          <a:grpSpLocks/>
        </xdr:cNvGrpSpPr>
      </xdr:nvGrpSpPr>
      <xdr:grpSpPr bwMode="auto">
        <a:xfrm>
          <a:off x="8199293" y="606136"/>
          <a:ext cx="1143000" cy="215612"/>
          <a:chOff x="858" y="64"/>
          <a:chExt cx="120" cy="23"/>
        </a:xfrm>
      </xdr:grpSpPr>
      <xdr:sp macro="[0]!전체화면" textlink="">
        <xdr:nvSpPr>
          <xdr:cNvPr id="1098" name="Text Box 74"/>
          <xdr:cNvSpPr txBox="1">
            <a:spLocks noChangeArrowheads="1"/>
          </xdr:cNvSpPr>
        </xdr:nvSpPr>
        <xdr:spPr bwMode="auto">
          <a:xfrm>
            <a:off x="878" y="65"/>
            <a:ext cx="100" cy="22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ko-KR" altLang="en-US" sz="1000" b="1" i="0" strike="noStrike">
                <a:solidFill>
                  <a:srgbClr val="003300"/>
                </a:solidFill>
                <a:latin typeface="돋움"/>
                <a:ea typeface="돋움"/>
              </a:rPr>
              <a:t>엑셀메뉴보기</a:t>
            </a:r>
          </a:p>
        </xdr:txBody>
      </xdr:sp>
    </xdr:grpSp>
    <xdr:clientData/>
  </xdr:twoCellAnchor>
  <xdr:twoCellAnchor>
    <xdr:from>
      <xdr:col>3</xdr:col>
      <xdr:colOff>96238</xdr:colOff>
      <xdr:row>0</xdr:row>
      <xdr:rowOff>153850</xdr:rowOff>
    </xdr:from>
    <xdr:to>
      <xdr:col>4</xdr:col>
      <xdr:colOff>478143</xdr:colOff>
      <xdr:row>5</xdr:row>
      <xdr:rowOff>203790</xdr:rowOff>
    </xdr:to>
    <xdr:grpSp>
      <xdr:nvGrpSpPr>
        <xdr:cNvPr id="695122" name="Group 75"/>
        <xdr:cNvGrpSpPr>
          <a:grpSpLocks/>
        </xdr:cNvGrpSpPr>
      </xdr:nvGrpSpPr>
      <xdr:grpSpPr bwMode="auto">
        <a:xfrm>
          <a:off x="2009897" y="153850"/>
          <a:ext cx="1299769" cy="1106349"/>
          <a:chOff x="296" y="-49"/>
          <a:chExt cx="185" cy="137"/>
        </a:xfrm>
      </xdr:grpSpPr>
      <xdr:grpSp>
        <xdr:nvGrpSpPr>
          <xdr:cNvPr id="695129" name="Group 76"/>
          <xdr:cNvGrpSpPr>
            <a:grpSpLocks/>
          </xdr:cNvGrpSpPr>
        </xdr:nvGrpSpPr>
        <xdr:grpSpPr bwMode="auto">
          <a:xfrm>
            <a:off x="296" y="62"/>
            <a:ext cx="104" cy="26"/>
            <a:chOff x="296" y="62"/>
            <a:chExt cx="104" cy="26"/>
          </a:xfrm>
        </xdr:grpSpPr>
        <xdr:pic macro="[0]!입출금입력">
          <xdr:nvPicPr>
            <xdr:cNvPr id="695143" name="Picture 77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62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입출금입력" textlink="">
          <xdr:nvSpPr>
            <xdr:cNvPr id="1102" name="Text Box 78"/>
            <xdr:cNvSpPr txBox="1">
              <a:spLocks noChangeArrowheads="1"/>
            </xdr:cNvSpPr>
          </xdr:nvSpPr>
          <xdr:spPr bwMode="auto">
            <a:xfrm>
              <a:off x="310" y="65"/>
              <a:ext cx="89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현금출납입력</a:t>
              </a:r>
            </a:p>
          </xdr:txBody>
        </xdr:sp>
      </xdr:grpSp>
      <xdr:sp macro="" textlink="">
        <xdr:nvSpPr>
          <xdr:cNvPr id="1103" name="Text Box 79"/>
          <xdr:cNvSpPr txBox="1">
            <a:spLocks noChangeArrowheads="1"/>
          </xdr:cNvSpPr>
        </xdr:nvSpPr>
        <xdr:spPr bwMode="auto">
          <a:xfrm>
            <a:off x="404" y="-49"/>
            <a:ext cx="77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18288" anchor="ctr" upright="1">
            <a:spAutoFit/>
          </a:bodyPr>
          <a:lstStyle/>
          <a:p>
            <a:pPr algn="ctr" rtl="1">
              <a:defRPr sz="1000"/>
            </a:pPr>
            <a:r>
              <a:rPr lang="ko-KR" altLang="en-US" sz="1000" b="1" i="0" strike="noStrike">
                <a:solidFill>
                  <a:srgbClr val="000000"/>
                </a:solidFill>
                <a:latin typeface="굴림"/>
                <a:ea typeface="굴림"/>
              </a:rPr>
              <a:t>이동버튼</a:t>
            </a:r>
          </a:p>
        </xdr:txBody>
      </xdr:sp>
      <xdr:grpSp>
        <xdr:nvGrpSpPr>
          <xdr:cNvPr id="695131" name="Group 80"/>
          <xdr:cNvGrpSpPr>
            <a:grpSpLocks/>
          </xdr:cNvGrpSpPr>
        </xdr:nvGrpSpPr>
        <xdr:grpSpPr bwMode="auto">
          <a:xfrm>
            <a:off x="75" y="61"/>
            <a:ext cx="106" cy="26"/>
            <a:chOff x="72" y="61"/>
            <a:chExt cx="102" cy="26"/>
          </a:xfrm>
        </xdr:grpSpPr>
        <xdr:pic macro="[0]!사용방법">
          <xdr:nvPicPr>
            <xdr:cNvPr id="695141" name="Picture 81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" y="61"/>
              <a:ext cx="100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사용방법" textlink="">
          <xdr:nvSpPr>
            <xdr:cNvPr id="1106" name="Text Box 82"/>
            <xdr:cNvSpPr txBox="1">
              <a:spLocks noChangeArrowheads="1"/>
            </xdr:cNvSpPr>
          </xdr:nvSpPr>
          <xdr:spPr bwMode="auto">
            <a:xfrm>
              <a:off x="92" y="65"/>
              <a:ext cx="89" cy="18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사용방법</a:t>
              </a:r>
            </a:p>
          </xdr:txBody>
        </xdr:sp>
      </xdr:grpSp>
      <xdr:grpSp>
        <xdr:nvGrpSpPr>
          <xdr:cNvPr id="695132" name="Group 83"/>
          <xdr:cNvGrpSpPr>
            <a:grpSpLocks/>
          </xdr:cNvGrpSpPr>
        </xdr:nvGrpSpPr>
        <xdr:grpSpPr bwMode="auto">
          <a:xfrm>
            <a:off x="185" y="62"/>
            <a:ext cx="104" cy="26"/>
            <a:chOff x="185" y="62"/>
            <a:chExt cx="104" cy="26"/>
          </a:xfrm>
        </xdr:grpSpPr>
        <xdr:pic macro="[0]!기본정보">
          <xdr:nvPicPr>
            <xdr:cNvPr id="695139" name="Picture 84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5" y="62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기본정보" textlink="">
          <xdr:nvSpPr>
            <xdr:cNvPr id="1109" name="Text Box 85"/>
            <xdr:cNvSpPr txBox="1">
              <a:spLocks noChangeArrowheads="1"/>
            </xdr:cNvSpPr>
          </xdr:nvSpPr>
          <xdr:spPr bwMode="auto">
            <a:xfrm>
              <a:off x="194" y="65"/>
              <a:ext cx="94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기본정보입력</a:t>
              </a:r>
            </a:p>
          </xdr:txBody>
        </xdr:sp>
      </xdr:grpSp>
      <xdr:grpSp>
        <xdr:nvGrpSpPr>
          <xdr:cNvPr id="695133" name="Group 86"/>
          <xdr:cNvGrpSpPr>
            <a:grpSpLocks/>
          </xdr:cNvGrpSpPr>
        </xdr:nvGrpSpPr>
        <xdr:grpSpPr bwMode="auto">
          <a:xfrm>
            <a:off x="406" y="62"/>
            <a:ext cx="104" cy="26"/>
            <a:chOff x="296" y="62"/>
            <a:chExt cx="104" cy="26"/>
          </a:xfrm>
        </xdr:grpSpPr>
        <xdr:pic macro="[0]!일계표">
          <xdr:nvPicPr>
            <xdr:cNvPr id="695137" name="Picture 87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62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일계표" textlink="">
          <xdr:nvSpPr>
            <xdr:cNvPr id="1112" name="Text Box 88"/>
            <xdr:cNvSpPr txBox="1">
              <a:spLocks noChangeArrowheads="1"/>
            </xdr:cNvSpPr>
          </xdr:nvSpPr>
          <xdr:spPr bwMode="auto">
            <a:xfrm>
              <a:off x="305" y="65"/>
              <a:ext cx="89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일계표</a:t>
              </a:r>
            </a:p>
          </xdr:txBody>
        </xdr:sp>
      </xdr:grpSp>
      <xdr:grpSp>
        <xdr:nvGrpSpPr>
          <xdr:cNvPr id="695134" name="Group 89"/>
          <xdr:cNvGrpSpPr>
            <a:grpSpLocks/>
          </xdr:cNvGrpSpPr>
        </xdr:nvGrpSpPr>
        <xdr:grpSpPr bwMode="auto">
          <a:xfrm>
            <a:off x="516" y="64"/>
            <a:ext cx="104" cy="26"/>
            <a:chOff x="296" y="64"/>
            <a:chExt cx="104" cy="26"/>
          </a:xfrm>
        </xdr:grpSpPr>
        <xdr:pic macro="[0]!월계표">
          <xdr:nvPicPr>
            <xdr:cNvPr id="695135" name="Picture 90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64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월계표" textlink="">
          <xdr:nvSpPr>
            <xdr:cNvPr id="1115" name="Text Box 91"/>
            <xdr:cNvSpPr txBox="1">
              <a:spLocks noChangeArrowheads="1"/>
            </xdr:cNvSpPr>
          </xdr:nvSpPr>
          <xdr:spPr bwMode="auto">
            <a:xfrm>
              <a:off x="297" y="68"/>
              <a:ext cx="102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월계표</a:t>
              </a:r>
            </a:p>
          </xdr:txBody>
        </xdr:sp>
      </xdr:grpSp>
    </xdr:grpSp>
    <xdr:clientData/>
  </xdr:twoCellAnchor>
  <xdr:twoCellAnchor>
    <xdr:from>
      <xdr:col>10</xdr:col>
      <xdr:colOff>304800</xdr:colOff>
      <xdr:row>4</xdr:row>
      <xdr:rowOff>142875</xdr:rowOff>
    </xdr:from>
    <xdr:to>
      <xdr:col>11</xdr:col>
      <xdr:colOff>495300</xdr:colOff>
      <xdr:row>5</xdr:row>
      <xdr:rowOff>161925</xdr:rowOff>
    </xdr:to>
    <xdr:pic macro="[0]!출력">
      <xdr:nvPicPr>
        <xdr:cNvPr id="695123" name="Picture 93" descr="bn_0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209550</xdr:colOff>
      <xdr:row>4</xdr:row>
      <xdr:rowOff>142875</xdr:rowOff>
    </xdr:from>
    <xdr:to>
      <xdr:col>10</xdr:col>
      <xdr:colOff>238125</xdr:colOff>
      <xdr:row>5</xdr:row>
      <xdr:rowOff>161925</xdr:rowOff>
    </xdr:to>
    <xdr:pic macro="[0]!미리보기">
      <xdr:nvPicPr>
        <xdr:cNvPr id="695124" name="Picture 94" descr="bn_0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981075"/>
          <a:ext cx="9525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371475</xdr:colOff>
      <xdr:row>2</xdr:row>
      <xdr:rowOff>209550</xdr:rowOff>
    </xdr:from>
    <xdr:to>
      <xdr:col>10</xdr:col>
      <xdr:colOff>171450</xdr:colOff>
      <xdr:row>3</xdr:row>
      <xdr:rowOff>161925</xdr:rowOff>
    </xdr:to>
    <xdr:pic macro="[0]!시트해제">
      <xdr:nvPicPr>
        <xdr:cNvPr id="695125" name="Picture 95" descr="bn_0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28650"/>
          <a:ext cx="7239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2</xdr:row>
      <xdr:rowOff>209550</xdr:rowOff>
    </xdr:from>
    <xdr:to>
      <xdr:col>9</xdr:col>
      <xdr:colOff>323850</xdr:colOff>
      <xdr:row>3</xdr:row>
      <xdr:rowOff>161925</xdr:rowOff>
    </xdr:to>
    <xdr:pic macro="[0]!시트보호">
      <xdr:nvPicPr>
        <xdr:cNvPr id="695126" name="Picture 96" descr="bn_0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28650"/>
          <a:ext cx="7239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10</xdr:row>
      <xdr:rowOff>114300</xdr:rowOff>
    </xdr:from>
    <xdr:to>
      <xdr:col>9</xdr:col>
      <xdr:colOff>876300</xdr:colOff>
      <xdr:row>10</xdr:row>
      <xdr:rowOff>390525</xdr:rowOff>
    </xdr:to>
    <xdr:pic macro="[0]!데이터추출">
      <xdr:nvPicPr>
        <xdr:cNvPr id="695127" name="Picture 97" descr="bn_1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409825"/>
          <a:ext cx="876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0</xdr:row>
      <xdr:rowOff>104775</xdr:rowOff>
    </xdr:from>
    <xdr:to>
      <xdr:col>11</xdr:col>
      <xdr:colOff>514350</xdr:colOff>
      <xdr:row>2</xdr:row>
      <xdr:rowOff>133350</xdr:rowOff>
    </xdr:to>
    <xdr:pic>
      <xdr:nvPicPr>
        <xdr:cNvPr id="695128" name="Picture 99" descr="bn_13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04775"/>
          <a:ext cx="2600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333375</xdr:colOff>
          <xdr:row>2</xdr:row>
          <xdr:rowOff>190500</xdr:rowOff>
        </xdr:from>
        <xdr:to>
          <xdr:col>11</xdr:col>
          <xdr:colOff>257175</xdr:colOff>
          <xdr:row>3</xdr:row>
          <xdr:rowOff>152400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714375</xdr:colOff>
      <xdr:row>9</xdr:row>
      <xdr:rowOff>9525</xdr:rowOff>
    </xdr:from>
    <xdr:to>
      <xdr:col>6</xdr:col>
      <xdr:colOff>628650</xdr:colOff>
      <xdr:row>9</xdr:row>
      <xdr:rowOff>9525</xdr:rowOff>
    </xdr:to>
    <xdr:sp macro="" textlink="">
      <xdr:nvSpPr>
        <xdr:cNvPr id="696147" name="Line 1"/>
        <xdr:cNvSpPr>
          <a:spLocks noChangeShapeType="1"/>
        </xdr:cNvSpPr>
      </xdr:nvSpPr>
      <xdr:spPr bwMode="auto">
        <a:xfrm>
          <a:off x="3305175" y="1876425"/>
          <a:ext cx="15906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476250</xdr:colOff>
      <xdr:row>10</xdr:row>
      <xdr:rowOff>133350</xdr:rowOff>
    </xdr:from>
    <xdr:to>
      <xdr:col>12</xdr:col>
      <xdr:colOff>142875</xdr:colOff>
      <xdr:row>11</xdr:row>
      <xdr:rowOff>104775</xdr:rowOff>
    </xdr:to>
    <xdr:sp macro="" textlink="">
      <xdr:nvSpPr>
        <xdr:cNvPr id="6218" name="AutoShape 74"/>
        <xdr:cNvSpPr>
          <a:spLocks noChangeArrowheads="1"/>
        </xdr:cNvSpPr>
      </xdr:nvSpPr>
      <xdr:spPr bwMode="auto">
        <a:xfrm>
          <a:off x="7258050" y="2228850"/>
          <a:ext cx="1685925" cy="457200"/>
        </a:xfrm>
        <a:prstGeom prst="roundRect">
          <a:avLst>
            <a:gd name="adj" fmla="val 16667"/>
          </a:avLst>
        </a:prstGeom>
        <a:solidFill>
          <a:srgbClr val="EAEAEA"/>
        </a:solidFill>
        <a:ln w="9525" algn="ctr">
          <a:solidFill>
            <a:srgbClr val="632523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기준년과 기준월을 입력하면 자동으로 나타납니다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304800</xdr:colOff>
      <xdr:row>6</xdr:row>
      <xdr:rowOff>0</xdr:rowOff>
    </xdr:to>
    <xdr:pic>
      <xdr:nvPicPr>
        <xdr:cNvPr id="696149" name="Picture 75" descr="b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539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1</xdr:row>
      <xdr:rowOff>38100</xdr:rowOff>
    </xdr:from>
    <xdr:to>
      <xdr:col>5</xdr:col>
      <xdr:colOff>114300</xdr:colOff>
      <xdr:row>3</xdr:row>
      <xdr:rowOff>9525</xdr:rowOff>
    </xdr:to>
    <xdr:sp macro="" textlink="">
      <xdr:nvSpPr>
        <xdr:cNvPr id="6220" name="Text Box 76"/>
        <xdr:cNvSpPr txBox="1">
          <a:spLocks noChangeArrowheads="1"/>
        </xdr:cNvSpPr>
      </xdr:nvSpPr>
      <xdr:spPr bwMode="auto">
        <a:xfrm>
          <a:off x="28575" y="228600"/>
          <a:ext cx="35147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1">
            <a:defRPr sz="1000"/>
          </a:pPr>
          <a:r>
            <a:rPr lang="ko-KR" altLang="en-US" sz="1400" b="0" i="0" strike="noStrike">
              <a:solidFill>
                <a:srgbClr val="000000"/>
              </a:solidFill>
              <a:latin typeface="HY견고딕"/>
              <a:ea typeface="HY견고딕"/>
            </a:rPr>
            <a:t>일계표 및 월계표</a:t>
          </a:r>
          <a:r>
            <a:rPr lang="en-US" altLang="ko-KR" sz="1400" b="0" i="0" strike="noStrike">
              <a:solidFill>
                <a:srgbClr val="000000"/>
              </a:solidFill>
              <a:latin typeface="HY견고딕"/>
              <a:ea typeface="HY견고딕"/>
            </a:rPr>
            <a:t>(</a:t>
          </a:r>
          <a:r>
            <a:rPr lang="ko-KR" altLang="en-US" sz="1400" b="0" i="0" strike="noStrike">
              <a:solidFill>
                <a:srgbClr val="000000"/>
              </a:solidFill>
              <a:latin typeface="HY견고딕"/>
              <a:ea typeface="HY견고딕"/>
            </a:rPr>
            <a:t>월계표</a:t>
          </a:r>
          <a:r>
            <a:rPr lang="en-US" altLang="ko-KR" sz="1400" b="0" i="0" strike="noStrike">
              <a:solidFill>
                <a:srgbClr val="000000"/>
              </a:solidFill>
              <a:latin typeface="HY견고딕"/>
              <a:ea typeface="HY견고딕"/>
            </a:rPr>
            <a:t>)</a:t>
          </a:r>
        </a:p>
      </xdr:txBody>
    </xdr:sp>
    <xdr:clientData/>
  </xdr:twoCellAnchor>
  <xdr:twoCellAnchor>
    <xdr:from>
      <xdr:col>11</xdr:col>
      <xdr:colOff>133350</xdr:colOff>
      <xdr:row>3</xdr:row>
      <xdr:rowOff>0</xdr:rowOff>
    </xdr:from>
    <xdr:to>
      <xdr:col>12</xdr:col>
      <xdr:colOff>495300</xdr:colOff>
      <xdr:row>3</xdr:row>
      <xdr:rowOff>219075</xdr:rowOff>
    </xdr:to>
    <xdr:grpSp>
      <xdr:nvGrpSpPr>
        <xdr:cNvPr id="696151" name="Group 102"/>
        <xdr:cNvGrpSpPr>
          <a:grpSpLocks/>
        </xdr:cNvGrpSpPr>
      </xdr:nvGrpSpPr>
      <xdr:grpSpPr bwMode="auto">
        <a:xfrm>
          <a:off x="8172450" y="609600"/>
          <a:ext cx="1123950" cy="219075"/>
          <a:chOff x="858" y="64"/>
          <a:chExt cx="118" cy="23"/>
        </a:xfrm>
      </xdr:grpSpPr>
      <xdr:sp macro="[0]!전체화면" textlink="">
        <xdr:nvSpPr>
          <xdr:cNvPr id="6223" name="Text Box 79"/>
          <xdr:cNvSpPr txBox="1">
            <a:spLocks noChangeArrowheads="1"/>
          </xdr:cNvSpPr>
        </xdr:nvSpPr>
        <xdr:spPr bwMode="auto">
          <a:xfrm>
            <a:off x="878" y="65"/>
            <a:ext cx="98" cy="22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ko-KR" altLang="en-US" sz="1000" b="1" i="0" strike="noStrike">
                <a:solidFill>
                  <a:srgbClr val="003300"/>
                </a:solidFill>
                <a:latin typeface="돋움"/>
                <a:ea typeface="돋움"/>
              </a:rPr>
              <a:t>엑셀메뉴보기</a:t>
            </a:r>
          </a:p>
        </xdr:txBody>
      </xdr:sp>
    </xdr:grpSp>
    <xdr:clientData/>
  </xdr:twoCellAnchor>
  <xdr:twoCellAnchor>
    <xdr:from>
      <xdr:col>3</xdr:col>
      <xdr:colOff>647700</xdr:colOff>
      <xdr:row>0</xdr:row>
      <xdr:rowOff>-8612</xdr:rowOff>
    </xdr:from>
    <xdr:to>
      <xdr:col>5</xdr:col>
      <xdr:colOff>381000</xdr:colOff>
      <xdr:row>5</xdr:row>
      <xdr:rowOff>190500</xdr:rowOff>
    </xdr:to>
    <xdr:grpSp>
      <xdr:nvGrpSpPr>
        <xdr:cNvPr id="696152" name="Group 80"/>
        <xdr:cNvGrpSpPr>
          <a:grpSpLocks/>
        </xdr:cNvGrpSpPr>
      </xdr:nvGrpSpPr>
      <xdr:grpSpPr bwMode="auto">
        <a:xfrm>
          <a:off x="2400300" y="-8612"/>
          <a:ext cx="1409700" cy="1265912"/>
          <a:chOff x="252" y="-20"/>
          <a:chExt cx="148" cy="147"/>
        </a:xfrm>
      </xdr:grpSpPr>
      <xdr:grpSp>
        <xdr:nvGrpSpPr>
          <xdr:cNvPr id="696158" name="Group 81"/>
          <xdr:cNvGrpSpPr>
            <a:grpSpLocks/>
          </xdr:cNvGrpSpPr>
        </xdr:nvGrpSpPr>
        <xdr:grpSpPr bwMode="auto">
          <a:xfrm>
            <a:off x="296" y="101"/>
            <a:ext cx="104" cy="26"/>
            <a:chOff x="296" y="101"/>
            <a:chExt cx="104" cy="26"/>
          </a:xfrm>
        </xdr:grpSpPr>
        <xdr:pic macro="[0]!입출금입력">
          <xdr:nvPicPr>
            <xdr:cNvPr id="696172" name="Picture 82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입출금입력" textlink="">
          <xdr:nvSpPr>
            <xdr:cNvPr id="6227" name="Text Box 83"/>
            <xdr:cNvSpPr txBox="1">
              <a:spLocks noChangeArrowheads="1"/>
            </xdr:cNvSpPr>
          </xdr:nvSpPr>
          <xdr:spPr bwMode="auto">
            <a:xfrm>
              <a:off x="300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현금출납입력</a:t>
              </a:r>
            </a:p>
          </xdr:txBody>
        </xdr:sp>
      </xdr:grpSp>
      <xdr:sp macro="" textlink="">
        <xdr:nvSpPr>
          <xdr:cNvPr id="6228" name="Text Box 84"/>
          <xdr:cNvSpPr txBox="1">
            <a:spLocks noChangeArrowheads="1"/>
          </xdr:cNvSpPr>
        </xdr:nvSpPr>
        <xdr:spPr bwMode="auto">
          <a:xfrm>
            <a:off x="252" y="-20"/>
            <a:ext cx="5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18288" anchor="ctr" upright="1">
            <a:spAutoFit/>
          </a:bodyPr>
          <a:lstStyle/>
          <a:p>
            <a:pPr algn="ctr" rtl="1">
              <a:defRPr sz="1000"/>
            </a:pPr>
            <a:r>
              <a:rPr lang="ko-KR" altLang="en-US" sz="1000" b="1" i="0" strike="noStrike">
                <a:solidFill>
                  <a:srgbClr val="000000"/>
                </a:solidFill>
                <a:latin typeface="굴림"/>
                <a:ea typeface="굴림"/>
              </a:rPr>
              <a:t>이동버튼</a:t>
            </a:r>
          </a:p>
        </xdr:txBody>
      </xdr:sp>
      <xdr:grpSp>
        <xdr:nvGrpSpPr>
          <xdr:cNvPr id="696160" name="Group 85"/>
          <xdr:cNvGrpSpPr>
            <a:grpSpLocks/>
          </xdr:cNvGrpSpPr>
        </xdr:nvGrpSpPr>
        <xdr:grpSpPr bwMode="auto">
          <a:xfrm>
            <a:off x="75" y="101"/>
            <a:ext cx="104" cy="26"/>
            <a:chOff x="72" y="101"/>
            <a:chExt cx="100" cy="26"/>
          </a:xfrm>
        </xdr:grpSpPr>
        <xdr:pic macro="[0]!사용방법">
          <xdr:nvPicPr>
            <xdr:cNvPr id="696170" name="Picture 86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" y="101"/>
              <a:ext cx="100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사용방법" textlink="">
          <xdr:nvSpPr>
            <xdr:cNvPr id="6231" name="Text Box 87"/>
            <xdr:cNvSpPr txBox="1">
              <a:spLocks noChangeArrowheads="1"/>
            </xdr:cNvSpPr>
          </xdr:nvSpPr>
          <xdr:spPr bwMode="auto">
            <a:xfrm>
              <a:off x="82" y="106"/>
              <a:ext cx="70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사용방법</a:t>
              </a:r>
            </a:p>
          </xdr:txBody>
        </xdr:sp>
      </xdr:grpSp>
      <xdr:grpSp>
        <xdr:nvGrpSpPr>
          <xdr:cNvPr id="696161" name="Group 88"/>
          <xdr:cNvGrpSpPr>
            <a:grpSpLocks/>
          </xdr:cNvGrpSpPr>
        </xdr:nvGrpSpPr>
        <xdr:grpSpPr bwMode="auto">
          <a:xfrm>
            <a:off x="185" y="101"/>
            <a:ext cx="104" cy="26"/>
            <a:chOff x="185" y="101"/>
            <a:chExt cx="104" cy="26"/>
          </a:xfrm>
        </xdr:grpSpPr>
        <xdr:pic macro="[0]!기본정보">
          <xdr:nvPicPr>
            <xdr:cNvPr id="696168" name="Picture 89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5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기본정보" textlink="">
          <xdr:nvSpPr>
            <xdr:cNvPr id="6234" name="Text Box 90"/>
            <xdr:cNvSpPr txBox="1">
              <a:spLocks noChangeArrowheads="1"/>
            </xdr:cNvSpPr>
          </xdr:nvSpPr>
          <xdr:spPr bwMode="auto">
            <a:xfrm>
              <a:off x="188" y="106"/>
              <a:ext cx="97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기본정보입력</a:t>
              </a:r>
            </a:p>
          </xdr:txBody>
        </xdr:sp>
      </xdr:grpSp>
      <xdr:grpSp>
        <xdr:nvGrpSpPr>
          <xdr:cNvPr id="696162" name="Group 91"/>
          <xdr:cNvGrpSpPr>
            <a:grpSpLocks/>
          </xdr:cNvGrpSpPr>
        </xdr:nvGrpSpPr>
        <xdr:grpSpPr bwMode="auto">
          <a:xfrm>
            <a:off x="406" y="101"/>
            <a:ext cx="104" cy="26"/>
            <a:chOff x="296" y="101"/>
            <a:chExt cx="104" cy="26"/>
          </a:xfrm>
        </xdr:grpSpPr>
        <xdr:pic macro="[0]!일계표">
          <xdr:nvPicPr>
            <xdr:cNvPr id="696166" name="Picture 92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일계표" textlink="">
          <xdr:nvSpPr>
            <xdr:cNvPr id="6237" name="Text Box 93"/>
            <xdr:cNvSpPr txBox="1">
              <a:spLocks noChangeArrowheads="1"/>
            </xdr:cNvSpPr>
          </xdr:nvSpPr>
          <xdr:spPr bwMode="auto">
            <a:xfrm>
              <a:off x="306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일계표</a:t>
              </a:r>
            </a:p>
          </xdr:txBody>
        </xdr:sp>
      </xdr:grpSp>
      <xdr:grpSp>
        <xdr:nvGrpSpPr>
          <xdr:cNvPr id="696163" name="Group 94"/>
          <xdr:cNvGrpSpPr>
            <a:grpSpLocks/>
          </xdr:cNvGrpSpPr>
        </xdr:nvGrpSpPr>
        <xdr:grpSpPr bwMode="auto">
          <a:xfrm>
            <a:off x="516" y="101"/>
            <a:ext cx="104" cy="26"/>
            <a:chOff x="296" y="101"/>
            <a:chExt cx="104" cy="26"/>
          </a:xfrm>
        </xdr:grpSpPr>
        <xdr:pic macro="[0]!월계표">
          <xdr:nvPicPr>
            <xdr:cNvPr id="696164" name="Picture 95" descr="bn_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6" y="101"/>
              <a:ext cx="104" cy="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[0]!월계표" textlink="">
          <xdr:nvSpPr>
            <xdr:cNvPr id="6240" name="Text Box 96"/>
            <xdr:cNvSpPr txBox="1">
              <a:spLocks noChangeArrowheads="1"/>
            </xdr:cNvSpPr>
          </xdr:nvSpPr>
          <xdr:spPr bwMode="auto">
            <a:xfrm>
              <a:off x="306" y="106"/>
              <a:ext cx="93" cy="1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0" bIns="0" anchor="t" upright="1"/>
            <a:lstStyle/>
            <a:p>
              <a:pPr algn="l" rtl="1">
                <a:defRPr sz="1000"/>
              </a:pPr>
              <a:r>
                <a:rPr lang="ko-KR" altLang="en-US" sz="900" b="1" i="0" strike="noStrike">
                  <a:solidFill>
                    <a:srgbClr val="FFFFFF"/>
                  </a:solidFill>
                  <a:latin typeface="굴림"/>
                  <a:ea typeface="굴림"/>
                </a:rPr>
                <a:t>   월계표</a:t>
              </a:r>
            </a:p>
          </xdr:txBody>
        </xdr:sp>
      </xdr:grpSp>
    </xdr:grpSp>
    <xdr:clientData/>
  </xdr:twoCellAnchor>
  <xdr:twoCellAnchor>
    <xdr:from>
      <xdr:col>11</xdr:col>
      <xdr:colOff>161925</xdr:colOff>
      <xdr:row>4</xdr:row>
      <xdr:rowOff>142875</xdr:rowOff>
    </xdr:from>
    <xdr:to>
      <xdr:col>12</xdr:col>
      <xdr:colOff>352425</xdr:colOff>
      <xdr:row>5</xdr:row>
      <xdr:rowOff>161925</xdr:rowOff>
    </xdr:to>
    <xdr:pic macro="[0]!출력">
      <xdr:nvPicPr>
        <xdr:cNvPr id="696153" name="Picture 98" descr="bn_0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400050</xdr:colOff>
      <xdr:row>4</xdr:row>
      <xdr:rowOff>142875</xdr:rowOff>
    </xdr:from>
    <xdr:to>
      <xdr:col>11</xdr:col>
      <xdr:colOff>95250</xdr:colOff>
      <xdr:row>5</xdr:row>
      <xdr:rowOff>161925</xdr:rowOff>
    </xdr:to>
    <xdr:pic macro="[0]!미리보기">
      <xdr:nvPicPr>
        <xdr:cNvPr id="696154" name="Picture 99" descr="bn_0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981075"/>
          <a:ext cx="9525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66675</xdr:colOff>
      <xdr:row>3</xdr:row>
      <xdr:rowOff>19050</xdr:rowOff>
    </xdr:from>
    <xdr:to>
      <xdr:col>11</xdr:col>
      <xdr:colOff>28575</xdr:colOff>
      <xdr:row>3</xdr:row>
      <xdr:rowOff>200025</xdr:rowOff>
    </xdr:to>
    <xdr:pic macro="[0]!시트해제">
      <xdr:nvPicPr>
        <xdr:cNvPr id="696155" name="Picture 100" descr="bn_0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28650"/>
          <a:ext cx="7239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628650</xdr:colOff>
      <xdr:row>3</xdr:row>
      <xdr:rowOff>19050</xdr:rowOff>
    </xdr:from>
    <xdr:to>
      <xdr:col>10</xdr:col>
      <xdr:colOff>19050</xdr:colOff>
      <xdr:row>3</xdr:row>
      <xdr:rowOff>200025</xdr:rowOff>
    </xdr:to>
    <xdr:pic macro="[0]!시트보호">
      <xdr:nvPicPr>
        <xdr:cNvPr id="696156" name="Picture 101" descr="bn_0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28650"/>
          <a:ext cx="7239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628650</xdr:colOff>
      <xdr:row>0</xdr:row>
      <xdr:rowOff>104775</xdr:rowOff>
    </xdr:from>
    <xdr:to>
      <xdr:col>12</xdr:col>
      <xdr:colOff>371475</xdr:colOff>
      <xdr:row>2</xdr:row>
      <xdr:rowOff>133350</xdr:rowOff>
    </xdr:to>
    <xdr:pic>
      <xdr:nvPicPr>
        <xdr:cNvPr id="696157" name="Picture 103" descr="bn_13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04775"/>
          <a:ext cx="2600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3</xdr:row>
          <xdr:rowOff>0</xdr:rowOff>
        </xdr:from>
        <xdr:to>
          <xdr:col>12</xdr:col>
          <xdr:colOff>57150</xdr:colOff>
          <xdr:row>3</xdr:row>
          <xdr:rowOff>209550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50641;&#49472;&#47928;&#49436;/&#49324;&#47924;/&#48277;&#51064;&#49324;&#50629;&#51088;/2013&#45380;&#54924;&#44228;(&#48277;&#51064;)/2013&#45380;&#51068;&#44228;&#54364;&#48143;&#50900;&#44228;&#54364;(&#48277;&#5106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매크로 보안수준 설명"/>
      <sheetName val="사용방법"/>
      <sheetName val="기본정보입력"/>
      <sheetName val="현금출납입력"/>
      <sheetName val="일계표"/>
      <sheetName val="연결 일계표"/>
      <sheetName val="데이터"/>
      <sheetName val="월계표"/>
      <sheetName val="연결 월계표"/>
      <sheetName val="사장님"/>
      <sheetName val="직영영수증"/>
      <sheetName val="차현욱"/>
    </sheetNames>
    <sheetDataSet>
      <sheetData sheetId="0" refreshError="1"/>
      <sheetData sheetId="1" refreshError="1"/>
      <sheetData sheetId="2" refreshError="1"/>
      <sheetData sheetId="3">
        <row r="12">
          <cell r="B12" t="str">
            <v>현금</v>
          </cell>
          <cell r="F12" t="str">
            <v>식비</v>
          </cell>
        </row>
        <row r="13">
          <cell r="B13" t="str">
            <v>예금</v>
          </cell>
          <cell r="F13" t="str">
            <v>복리후생비</v>
          </cell>
        </row>
        <row r="14">
          <cell r="B14" t="str">
            <v>어음</v>
          </cell>
          <cell r="F14" t="str">
            <v>소모품비</v>
          </cell>
        </row>
        <row r="15">
          <cell r="B15" t="str">
            <v>외상매입금</v>
          </cell>
          <cell r="F15" t="str">
            <v>비품구입비</v>
          </cell>
        </row>
        <row r="16">
          <cell r="B16" t="str">
            <v>외상매출금</v>
          </cell>
          <cell r="F16" t="str">
            <v>세금과공과</v>
          </cell>
        </row>
        <row r="17">
          <cell r="F17" t="str">
            <v>외상매입금</v>
          </cell>
        </row>
        <row r="18">
          <cell r="F18" t="str">
            <v>외상매출금</v>
          </cell>
        </row>
        <row r="19">
          <cell r="F19" t="str">
            <v>차량유지비</v>
          </cell>
        </row>
        <row r="20">
          <cell r="F20" t="str">
            <v>교통비</v>
          </cell>
        </row>
        <row r="21">
          <cell r="F21" t="str">
            <v>접대비</v>
          </cell>
        </row>
        <row r="22">
          <cell r="F22" t="str">
            <v>창업비</v>
          </cell>
        </row>
        <row r="23">
          <cell r="F23" t="str">
            <v>예금인출</v>
          </cell>
        </row>
        <row r="24">
          <cell r="F24" t="str">
            <v>시재입금</v>
          </cell>
        </row>
        <row r="25">
          <cell r="F25" t="str">
            <v>지급수수료</v>
          </cell>
        </row>
        <row r="26">
          <cell r="F26" t="str">
            <v>수선비</v>
          </cell>
        </row>
        <row r="27">
          <cell r="F27" t="str">
            <v>출자금</v>
          </cell>
        </row>
        <row r="28">
          <cell r="F28" t="str">
            <v>임차보증금</v>
          </cell>
        </row>
        <row r="29">
          <cell r="F29" t="str">
            <v>영업외수익</v>
          </cell>
        </row>
        <row r="30">
          <cell r="F30" t="str">
            <v>도서인쇄비</v>
          </cell>
        </row>
        <row r="31">
          <cell r="F31" t="str">
            <v>급여</v>
          </cell>
        </row>
        <row r="32">
          <cell r="F32" t="str">
            <v>통신비</v>
          </cell>
        </row>
        <row r="33">
          <cell r="F33" t="str">
            <v>자재비</v>
          </cell>
        </row>
        <row r="34">
          <cell r="F34" t="str">
            <v>경조사비</v>
          </cell>
        </row>
        <row r="35">
          <cell r="F35" t="str">
            <v>노무비</v>
          </cell>
        </row>
        <row r="36">
          <cell r="F36" t="str">
            <v>지급임차료</v>
          </cell>
        </row>
        <row r="37">
          <cell r="F37" t="str">
            <v>차량리스보증금</v>
          </cell>
        </row>
        <row r="38">
          <cell r="F38" t="str">
            <v>차량리스금</v>
          </cell>
        </row>
        <row r="39">
          <cell r="F39" t="str">
            <v>보험료</v>
          </cell>
        </row>
        <row r="40">
          <cell r="F40" t="str">
            <v>공사대금</v>
          </cell>
        </row>
        <row r="41">
          <cell r="F41" t="str">
            <v>운반비</v>
          </cell>
        </row>
        <row r="42">
          <cell r="F42" t="str">
            <v>장비사용료</v>
          </cell>
        </row>
        <row r="43">
          <cell r="F43" t="str">
            <v>수도광열비</v>
          </cell>
        </row>
        <row r="44">
          <cell r="F44" t="str">
            <v>가수금</v>
          </cell>
        </row>
        <row r="45">
          <cell r="F45" t="str">
            <v>상여금</v>
          </cell>
        </row>
        <row r="46">
          <cell r="F46" t="str">
            <v>차량할부금</v>
          </cell>
        </row>
        <row r="47">
          <cell r="F47" t="str">
            <v>단기차입금</v>
          </cell>
        </row>
        <row r="48">
          <cell r="F48" t="str">
            <v>이자비용</v>
          </cell>
        </row>
        <row r="49">
          <cell r="F49" t="str">
            <v>법인카드</v>
          </cell>
        </row>
      </sheetData>
      <sheetData sheetId="4">
        <row r="11">
          <cell r="B11" t="str">
            <v>날  짜</v>
          </cell>
        </row>
        <row r="12">
          <cell r="B12">
            <v>41275</v>
          </cell>
        </row>
        <row r="13">
          <cell r="B13">
            <v>41276</v>
          </cell>
        </row>
        <row r="14">
          <cell r="B14">
            <v>41276</v>
          </cell>
        </row>
        <row r="15">
          <cell r="B15">
            <v>41277</v>
          </cell>
        </row>
        <row r="16">
          <cell r="B16">
            <v>41277</v>
          </cell>
        </row>
        <row r="17">
          <cell r="B17">
            <v>41277</v>
          </cell>
        </row>
        <row r="18">
          <cell r="B18">
            <v>41278</v>
          </cell>
        </row>
        <row r="19">
          <cell r="B19">
            <v>41278</v>
          </cell>
        </row>
        <row r="20">
          <cell r="B20">
            <v>41278</v>
          </cell>
        </row>
        <row r="21">
          <cell r="B21">
            <v>41278</v>
          </cell>
        </row>
        <row r="22">
          <cell r="B22">
            <v>41279</v>
          </cell>
        </row>
        <row r="23">
          <cell r="B23">
            <v>41279</v>
          </cell>
        </row>
        <row r="24">
          <cell r="B24">
            <v>41279</v>
          </cell>
        </row>
        <row r="25">
          <cell r="B25">
            <v>41281</v>
          </cell>
        </row>
        <row r="26">
          <cell r="B26">
            <v>41281</v>
          </cell>
        </row>
        <row r="27">
          <cell r="B27">
            <v>41281</v>
          </cell>
        </row>
        <row r="28">
          <cell r="B28">
            <v>41281</v>
          </cell>
        </row>
        <row r="29">
          <cell r="B29">
            <v>41281</v>
          </cell>
        </row>
        <row r="30">
          <cell r="B30">
            <v>41281</v>
          </cell>
        </row>
        <row r="31">
          <cell r="B31">
            <v>41281</v>
          </cell>
        </row>
        <row r="32">
          <cell r="B32">
            <v>41281</v>
          </cell>
        </row>
        <row r="33">
          <cell r="B33">
            <v>41281</v>
          </cell>
        </row>
        <row r="34">
          <cell r="B34">
            <v>41281</v>
          </cell>
        </row>
        <row r="35">
          <cell r="B35">
            <v>41281</v>
          </cell>
        </row>
        <row r="36">
          <cell r="B36">
            <v>41281</v>
          </cell>
        </row>
        <row r="37">
          <cell r="B37">
            <v>41281</v>
          </cell>
        </row>
        <row r="38">
          <cell r="B38">
            <v>41281</v>
          </cell>
        </row>
        <row r="39">
          <cell r="B39">
            <v>41281</v>
          </cell>
        </row>
        <row r="40">
          <cell r="B40">
            <v>41281</v>
          </cell>
        </row>
        <row r="41">
          <cell r="B41">
            <v>41281</v>
          </cell>
        </row>
        <row r="42">
          <cell r="B42">
            <v>41281</v>
          </cell>
        </row>
        <row r="43">
          <cell r="B43">
            <v>41281</v>
          </cell>
        </row>
        <row r="44">
          <cell r="B44">
            <v>41282</v>
          </cell>
        </row>
        <row r="45">
          <cell r="B45">
            <v>41282</v>
          </cell>
        </row>
        <row r="46">
          <cell r="B46">
            <v>41283</v>
          </cell>
        </row>
        <row r="47">
          <cell r="B47">
            <v>41284</v>
          </cell>
        </row>
        <row r="48">
          <cell r="B48">
            <v>41284</v>
          </cell>
        </row>
        <row r="49">
          <cell r="B49">
            <v>41284</v>
          </cell>
        </row>
        <row r="50">
          <cell r="B50">
            <v>41284</v>
          </cell>
        </row>
        <row r="51">
          <cell r="B51">
            <v>41284</v>
          </cell>
        </row>
        <row r="52">
          <cell r="B52">
            <v>41284</v>
          </cell>
        </row>
        <row r="53">
          <cell r="B53">
            <v>41285</v>
          </cell>
        </row>
        <row r="54">
          <cell r="B54">
            <v>41285</v>
          </cell>
        </row>
        <row r="55">
          <cell r="B55">
            <v>41285</v>
          </cell>
        </row>
        <row r="56">
          <cell r="B56">
            <v>41285</v>
          </cell>
        </row>
        <row r="57">
          <cell r="B57">
            <v>41285</v>
          </cell>
        </row>
        <row r="58">
          <cell r="B58">
            <v>41285</v>
          </cell>
        </row>
        <row r="59">
          <cell r="B59">
            <v>41285</v>
          </cell>
        </row>
        <row r="60">
          <cell r="B60">
            <v>41287</v>
          </cell>
        </row>
        <row r="61">
          <cell r="B61">
            <v>41288</v>
          </cell>
        </row>
        <row r="62">
          <cell r="B62">
            <v>41288</v>
          </cell>
        </row>
        <row r="63">
          <cell r="B63">
            <v>41289</v>
          </cell>
        </row>
        <row r="64">
          <cell r="B64">
            <v>41290</v>
          </cell>
        </row>
        <row r="65">
          <cell r="B65">
            <v>41290</v>
          </cell>
        </row>
        <row r="66">
          <cell r="B66">
            <v>41291</v>
          </cell>
        </row>
        <row r="67">
          <cell r="B67">
            <v>41291</v>
          </cell>
        </row>
        <row r="68">
          <cell r="B68">
            <v>41293</v>
          </cell>
        </row>
        <row r="69">
          <cell r="B69">
            <v>41295</v>
          </cell>
        </row>
        <row r="70">
          <cell r="B70">
            <v>41295</v>
          </cell>
        </row>
        <row r="71">
          <cell r="B71">
            <v>41295</v>
          </cell>
        </row>
        <row r="72">
          <cell r="B72">
            <v>41295</v>
          </cell>
        </row>
        <row r="73">
          <cell r="B73">
            <v>41295</v>
          </cell>
        </row>
        <row r="74">
          <cell r="B74">
            <v>41296</v>
          </cell>
        </row>
        <row r="75">
          <cell r="B75">
            <v>41298</v>
          </cell>
        </row>
        <row r="76">
          <cell r="B76">
            <v>41299</v>
          </cell>
        </row>
        <row r="77">
          <cell r="B77">
            <v>41299</v>
          </cell>
        </row>
        <row r="78">
          <cell r="B78">
            <v>41302</v>
          </cell>
        </row>
        <row r="79">
          <cell r="B79">
            <v>41305</v>
          </cell>
        </row>
        <row r="80">
          <cell r="B80">
            <v>41305</v>
          </cell>
        </row>
        <row r="81">
          <cell r="B81">
            <v>41305</v>
          </cell>
        </row>
        <row r="82">
          <cell r="B82">
            <v>41305</v>
          </cell>
        </row>
        <row r="83">
          <cell r="B83">
            <v>41305</v>
          </cell>
        </row>
        <row r="84">
          <cell r="B84">
            <v>41305</v>
          </cell>
        </row>
        <row r="85">
          <cell r="B85">
            <v>41305</v>
          </cell>
        </row>
        <row r="86">
          <cell r="B86">
            <v>41305</v>
          </cell>
        </row>
        <row r="87">
          <cell r="B87">
            <v>41306</v>
          </cell>
        </row>
        <row r="88">
          <cell r="B88">
            <v>41306</v>
          </cell>
        </row>
        <row r="89">
          <cell r="B89">
            <v>41306</v>
          </cell>
        </row>
        <row r="90">
          <cell r="B90">
            <v>41306</v>
          </cell>
        </row>
        <row r="91">
          <cell r="B91">
            <v>41306</v>
          </cell>
        </row>
        <row r="92">
          <cell r="B92">
            <v>41306</v>
          </cell>
        </row>
        <row r="93">
          <cell r="B93">
            <v>41306</v>
          </cell>
        </row>
        <row r="94">
          <cell r="B94">
            <v>41306</v>
          </cell>
        </row>
        <row r="95">
          <cell r="B95">
            <v>41306</v>
          </cell>
        </row>
        <row r="96">
          <cell r="B96">
            <v>41308</v>
          </cell>
        </row>
        <row r="97">
          <cell r="B97">
            <v>41310</v>
          </cell>
        </row>
        <row r="98">
          <cell r="B98">
            <v>41310</v>
          </cell>
        </row>
        <row r="99">
          <cell r="B99">
            <v>41311</v>
          </cell>
        </row>
        <row r="100">
          <cell r="B100">
            <v>41311</v>
          </cell>
        </row>
        <row r="101">
          <cell r="B101">
            <v>41311</v>
          </cell>
        </row>
        <row r="102">
          <cell r="B102">
            <v>41311</v>
          </cell>
        </row>
        <row r="103">
          <cell r="B103">
            <v>41311</v>
          </cell>
        </row>
        <row r="104">
          <cell r="B104">
            <v>41311</v>
          </cell>
        </row>
        <row r="105">
          <cell r="B105">
            <v>41312</v>
          </cell>
        </row>
        <row r="106">
          <cell r="B106">
            <v>41312</v>
          </cell>
        </row>
        <row r="107">
          <cell r="B107">
            <v>41312</v>
          </cell>
        </row>
        <row r="108">
          <cell r="B108">
            <v>41312</v>
          </cell>
        </row>
        <row r="109">
          <cell r="B109">
            <v>41312</v>
          </cell>
        </row>
        <row r="110">
          <cell r="B110">
            <v>41312</v>
          </cell>
        </row>
        <row r="111">
          <cell r="B111">
            <v>41312</v>
          </cell>
        </row>
        <row r="112">
          <cell r="B112">
            <v>41312</v>
          </cell>
        </row>
        <row r="113">
          <cell r="B113">
            <v>41312</v>
          </cell>
        </row>
        <row r="114">
          <cell r="B114">
            <v>41312</v>
          </cell>
        </row>
        <row r="115">
          <cell r="B115">
            <v>41312</v>
          </cell>
        </row>
        <row r="116">
          <cell r="B116">
            <v>41312</v>
          </cell>
        </row>
        <row r="117">
          <cell r="B117">
            <v>41312</v>
          </cell>
        </row>
        <row r="118">
          <cell r="B118">
            <v>41312</v>
          </cell>
        </row>
        <row r="119">
          <cell r="B119">
            <v>41312</v>
          </cell>
        </row>
        <row r="120">
          <cell r="B120">
            <v>41312</v>
          </cell>
        </row>
        <row r="121">
          <cell r="B121">
            <v>41312</v>
          </cell>
        </row>
        <row r="122">
          <cell r="B122">
            <v>41312</v>
          </cell>
        </row>
        <row r="123">
          <cell r="B123">
            <v>41312</v>
          </cell>
        </row>
        <row r="124">
          <cell r="B124">
            <v>41312</v>
          </cell>
        </row>
        <row r="125">
          <cell r="B125">
            <v>41312</v>
          </cell>
        </row>
        <row r="126">
          <cell r="B126">
            <v>41312</v>
          </cell>
        </row>
        <row r="127">
          <cell r="B127">
            <v>41312</v>
          </cell>
        </row>
        <row r="128">
          <cell r="B128">
            <v>41312</v>
          </cell>
        </row>
        <row r="129">
          <cell r="B129">
            <v>41312</v>
          </cell>
        </row>
        <row r="130">
          <cell r="B130">
            <v>41312</v>
          </cell>
        </row>
        <row r="131">
          <cell r="B131">
            <v>41312</v>
          </cell>
        </row>
        <row r="132">
          <cell r="B132">
            <v>41312</v>
          </cell>
        </row>
        <row r="133">
          <cell r="B133">
            <v>41312</v>
          </cell>
        </row>
        <row r="134">
          <cell r="B134">
            <v>41312</v>
          </cell>
        </row>
        <row r="135">
          <cell r="B135">
            <v>41313</v>
          </cell>
        </row>
        <row r="136">
          <cell r="B136">
            <v>41317</v>
          </cell>
        </row>
        <row r="137">
          <cell r="B137">
            <v>41317</v>
          </cell>
        </row>
        <row r="138">
          <cell r="B138">
            <v>41317</v>
          </cell>
        </row>
        <row r="139">
          <cell r="B139">
            <v>41317</v>
          </cell>
        </row>
        <row r="140">
          <cell r="B140">
            <v>41318</v>
          </cell>
        </row>
        <row r="141">
          <cell r="B141">
            <v>41319</v>
          </cell>
        </row>
        <row r="142">
          <cell r="B142">
            <v>41320</v>
          </cell>
        </row>
        <row r="143">
          <cell r="B143">
            <v>41320</v>
          </cell>
        </row>
        <row r="144">
          <cell r="B144">
            <v>41320</v>
          </cell>
        </row>
        <row r="145">
          <cell r="B145">
            <v>41320</v>
          </cell>
        </row>
        <row r="146">
          <cell r="B146">
            <v>41320</v>
          </cell>
        </row>
        <row r="147">
          <cell r="B147">
            <v>41323</v>
          </cell>
        </row>
        <row r="148">
          <cell r="B148">
            <v>41323</v>
          </cell>
        </row>
        <row r="149">
          <cell r="B149">
            <v>41324</v>
          </cell>
        </row>
        <row r="150">
          <cell r="B150">
            <v>41325</v>
          </cell>
        </row>
        <row r="151">
          <cell r="B151">
            <v>41325</v>
          </cell>
        </row>
        <row r="152">
          <cell r="B152">
            <v>41325</v>
          </cell>
        </row>
        <row r="153">
          <cell r="B153">
            <v>41326</v>
          </cell>
        </row>
        <row r="154">
          <cell r="B154">
            <v>41326</v>
          </cell>
        </row>
        <row r="155">
          <cell r="B155">
            <v>41326</v>
          </cell>
        </row>
        <row r="156">
          <cell r="B156">
            <v>41328</v>
          </cell>
        </row>
        <row r="157">
          <cell r="B157">
            <v>41329</v>
          </cell>
        </row>
        <row r="158">
          <cell r="B158">
            <v>41331</v>
          </cell>
        </row>
        <row r="159">
          <cell r="B159">
            <v>41331</v>
          </cell>
        </row>
        <row r="160">
          <cell r="B160">
            <v>41331</v>
          </cell>
        </row>
        <row r="161">
          <cell r="B161">
            <v>41332</v>
          </cell>
        </row>
        <row r="162">
          <cell r="B162">
            <v>41332</v>
          </cell>
        </row>
        <row r="163">
          <cell r="B163">
            <v>41333</v>
          </cell>
        </row>
        <row r="164">
          <cell r="B164">
            <v>41333</v>
          </cell>
        </row>
        <row r="165">
          <cell r="B165">
            <v>41334</v>
          </cell>
        </row>
        <row r="166">
          <cell r="B166">
            <v>41334</v>
          </cell>
        </row>
        <row r="167">
          <cell r="B167">
            <v>41335</v>
          </cell>
        </row>
        <row r="168">
          <cell r="B168">
            <v>41335</v>
          </cell>
        </row>
        <row r="169">
          <cell r="B169">
            <v>41335</v>
          </cell>
        </row>
        <row r="170">
          <cell r="B170">
            <v>41335</v>
          </cell>
        </row>
        <row r="171">
          <cell r="B171">
            <v>41335</v>
          </cell>
        </row>
        <row r="172">
          <cell r="B172">
            <v>41336</v>
          </cell>
        </row>
        <row r="173">
          <cell r="B173">
            <v>41337</v>
          </cell>
        </row>
        <row r="174">
          <cell r="B174">
            <v>41337</v>
          </cell>
        </row>
        <row r="175">
          <cell r="B175">
            <v>41337</v>
          </cell>
        </row>
        <row r="176">
          <cell r="B176">
            <v>41337</v>
          </cell>
        </row>
        <row r="177">
          <cell r="B177">
            <v>41337</v>
          </cell>
        </row>
        <row r="178">
          <cell r="B178">
            <v>41337</v>
          </cell>
        </row>
        <row r="179">
          <cell r="B179">
            <v>41337</v>
          </cell>
        </row>
        <row r="180">
          <cell r="B180">
            <v>41337</v>
          </cell>
        </row>
        <row r="181">
          <cell r="B181">
            <v>41337</v>
          </cell>
        </row>
        <row r="182">
          <cell r="B182">
            <v>41337</v>
          </cell>
        </row>
        <row r="183">
          <cell r="B183">
            <v>41337</v>
          </cell>
        </row>
        <row r="184">
          <cell r="B184">
            <v>41338</v>
          </cell>
        </row>
        <row r="185">
          <cell r="B185">
            <v>41338</v>
          </cell>
        </row>
        <row r="186">
          <cell r="B186">
            <v>41338</v>
          </cell>
        </row>
        <row r="187">
          <cell r="B187">
            <v>41338</v>
          </cell>
        </row>
        <row r="188">
          <cell r="B188">
            <v>41338</v>
          </cell>
        </row>
        <row r="189">
          <cell r="B189">
            <v>41338</v>
          </cell>
        </row>
        <row r="190">
          <cell r="B190">
            <v>41338</v>
          </cell>
        </row>
        <row r="191">
          <cell r="B191">
            <v>41338</v>
          </cell>
        </row>
        <row r="192">
          <cell r="B192">
            <v>41338</v>
          </cell>
        </row>
        <row r="193">
          <cell r="B193">
            <v>41338</v>
          </cell>
        </row>
        <row r="194">
          <cell r="B194">
            <v>41338</v>
          </cell>
        </row>
        <row r="195">
          <cell r="B195">
            <v>41338</v>
          </cell>
        </row>
        <row r="196">
          <cell r="B196">
            <v>41339</v>
          </cell>
        </row>
        <row r="197">
          <cell r="B197">
            <v>41339</v>
          </cell>
        </row>
        <row r="198">
          <cell r="B198">
            <v>41339</v>
          </cell>
        </row>
        <row r="199">
          <cell r="B199">
            <v>41339</v>
          </cell>
        </row>
        <row r="200">
          <cell r="B200">
            <v>41339</v>
          </cell>
        </row>
        <row r="201">
          <cell r="B201">
            <v>41339</v>
          </cell>
        </row>
        <row r="202">
          <cell r="B202">
            <v>41339</v>
          </cell>
        </row>
        <row r="203">
          <cell r="B203">
            <v>41340</v>
          </cell>
        </row>
        <row r="204">
          <cell r="B204">
            <v>41340</v>
          </cell>
        </row>
        <row r="205">
          <cell r="B205">
            <v>41340</v>
          </cell>
        </row>
        <row r="206">
          <cell r="B206">
            <v>41340</v>
          </cell>
        </row>
        <row r="207">
          <cell r="B207">
            <v>41341</v>
          </cell>
        </row>
        <row r="208">
          <cell r="B208">
            <v>41342</v>
          </cell>
        </row>
        <row r="209">
          <cell r="B209">
            <v>41343</v>
          </cell>
        </row>
        <row r="210">
          <cell r="B210">
            <v>41344</v>
          </cell>
        </row>
        <row r="211">
          <cell r="B211">
            <v>41344</v>
          </cell>
        </row>
        <row r="212">
          <cell r="B212">
            <v>41344</v>
          </cell>
        </row>
        <row r="213">
          <cell r="B213">
            <v>41344</v>
          </cell>
        </row>
        <row r="214">
          <cell r="B214">
            <v>41344</v>
          </cell>
        </row>
        <row r="215">
          <cell r="B215">
            <v>41344</v>
          </cell>
        </row>
        <row r="216">
          <cell r="B216">
            <v>41344</v>
          </cell>
        </row>
        <row r="217">
          <cell r="B217">
            <v>41344</v>
          </cell>
        </row>
        <row r="218">
          <cell r="B218">
            <v>41344</v>
          </cell>
        </row>
        <row r="219">
          <cell r="B219">
            <v>41345</v>
          </cell>
        </row>
        <row r="220">
          <cell r="B220">
            <v>41345</v>
          </cell>
        </row>
        <row r="221">
          <cell r="B221">
            <v>41345</v>
          </cell>
        </row>
        <row r="222">
          <cell r="B222">
            <v>41345</v>
          </cell>
        </row>
        <row r="223">
          <cell r="B223">
            <v>41345</v>
          </cell>
        </row>
        <row r="224">
          <cell r="B224">
            <v>41345</v>
          </cell>
        </row>
        <row r="225">
          <cell r="B225">
            <v>41345</v>
          </cell>
        </row>
        <row r="226">
          <cell r="B226">
            <v>41346</v>
          </cell>
        </row>
        <row r="227">
          <cell r="B227">
            <v>41346</v>
          </cell>
        </row>
        <row r="228">
          <cell r="B228">
            <v>41346</v>
          </cell>
        </row>
        <row r="229">
          <cell r="B229">
            <v>41346</v>
          </cell>
        </row>
        <row r="230">
          <cell r="B230">
            <v>41346</v>
          </cell>
        </row>
        <row r="231">
          <cell r="B231">
            <v>41346</v>
          </cell>
        </row>
        <row r="232">
          <cell r="B232">
            <v>41346</v>
          </cell>
        </row>
        <row r="233">
          <cell r="B233">
            <v>41346</v>
          </cell>
        </row>
        <row r="234">
          <cell r="B234">
            <v>41347</v>
          </cell>
        </row>
        <row r="235">
          <cell r="B235">
            <v>41347</v>
          </cell>
        </row>
        <row r="236">
          <cell r="B236">
            <v>41347</v>
          </cell>
        </row>
        <row r="237">
          <cell r="B237">
            <v>41347</v>
          </cell>
        </row>
        <row r="238">
          <cell r="B238">
            <v>41348</v>
          </cell>
        </row>
        <row r="239">
          <cell r="B239">
            <v>41348</v>
          </cell>
        </row>
        <row r="240">
          <cell r="B240">
            <v>41348</v>
          </cell>
        </row>
        <row r="241">
          <cell r="B241">
            <v>41348</v>
          </cell>
        </row>
        <row r="242">
          <cell r="B242">
            <v>41349</v>
          </cell>
        </row>
        <row r="243">
          <cell r="B243">
            <v>41352</v>
          </cell>
        </row>
        <row r="244">
          <cell r="B244">
            <v>41352</v>
          </cell>
        </row>
        <row r="245">
          <cell r="B245">
            <v>41352</v>
          </cell>
        </row>
        <row r="246">
          <cell r="B246">
            <v>41352</v>
          </cell>
        </row>
        <row r="247">
          <cell r="B247">
            <v>41352</v>
          </cell>
        </row>
        <row r="248">
          <cell r="B248">
            <v>41352</v>
          </cell>
        </row>
        <row r="249">
          <cell r="B249">
            <v>41353</v>
          </cell>
        </row>
        <row r="250">
          <cell r="B250">
            <v>41353</v>
          </cell>
        </row>
        <row r="251">
          <cell r="B251">
            <v>41353</v>
          </cell>
        </row>
        <row r="252">
          <cell r="B252">
            <v>41353</v>
          </cell>
        </row>
        <row r="253">
          <cell r="B253">
            <v>41353</v>
          </cell>
        </row>
        <row r="254">
          <cell r="B254">
            <v>41353</v>
          </cell>
        </row>
        <row r="255">
          <cell r="B255">
            <v>41353</v>
          </cell>
        </row>
        <row r="256">
          <cell r="B256">
            <v>41353</v>
          </cell>
        </row>
        <row r="257">
          <cell r="B257">
            <v>41354</v>
          </cell>
        </row>
        <row r="258">
          <cell r="B258">
            <v>41354</v>
          </cell>
        </row>
        <row r="259">
          <cell r="B259">
            <v>41354</v>
          </cell>
        </row>
        <row r="260">
          <cell r="B260">
            <v>41356</v>
          </cell>
        </row>
        <row r="261">
          <cell r="B261">
            <v>41358</v>
          </cell>
        </row>
        <row r="262">
          <cell r="B262">
            <v>41358</v>
          </cell>
        </row>
        <row r="263">
          <cell r="B263">
            <v>41358</v>
          </cell>
        </row>
        <row r="264">
          <cell r="B264">
            <v>41359</v>
          </cell>
        </row>
        <row r="265">
          <cell r="B265">
            <v>41359</v>
          </cell>
        </row>
        <row r="266">
          <cell r="B266">
            <v>41359</v>
          </cell>
        </row>
        <row r="267">
          <cell r="B267">
            <v>41359</v>
          </cell>
        </row>
        <row r="268">
          <cell r="B268">
            <v>41359</v>
          </cell>
        </row>
        <row r="269">
          <cell r="B269">
            <v>41359</v>
          </cell>
        </row>
        <row r="270">
          <cell r="B270">
            <v>41359</v>
          </cell>
        </row>
        <row r="271">
          <cell r="B271">
            <v>41360</v>
          </cell>
        </row>
        <row r="272">
          <cell r="B272">
            <v>41361</v>
          </cell>
        </row>
        <row r="273">
          <cell r="B273">
            <v>41361</v>
          </cell>
        </row>
        <row r="274">
          <cell r="B274">
            <v>41362</v>
          </cell>
        </row>
        <row r="275">
          <cell r="B275">
            <v>41362</v>
          </cell>
        </row>
        <row r="276">
          <cell r="B276">
            <v>41362</v>
          </cell>
        </row>
        <row r="277">
          <cell r="B277">
            <v>41362</v>
          </cell>
        </row>
        <row r="278">
          <cell r="B278">
            <v>41363</v>
          </cell>
        </row>
        <row r="279">
          <cell r="B279">
            <v>41364</v>
          </cell>
        </row>
        <row r="280">
          <cell r="B280">
            <v>41365</v>
          </cell>
        </row>
        <row r="281">
          <cell r="B281">
            <v>41365</v>
          </cell>
        </row>
        <row r="282">
          <cell r="B282">
            <v>41365</v>
          </cell>
        </row>
        <row r="283">
          <cell r="B283">
            <v>41365</v>
          </cell>
        </row>
        <row r="284">
          <cell r="B284">
            <v>41365</v>
          </cell>
        </row>
        <row r="285">
          <cell r="B285">
            <v>41365</v>
          </cell>
        </row>
        <row r="286">
          <cell r="B286">
            <v>41365</v>
          </cell>
        </row>
        <row r="287">
          <cell r="B287">
            <v>41365</v>
          </cell>
        </row>
        <row r="288">
          <cell r="B288">
            <v>41365</v>
          </cell>
        </row>
        <row r="289">
          <cell r="B289">
            <v>41365</v>
          </cell>
        </row>
        <row r="290">
          <cell r="B290">
            <v>41365</v>
          </cell>
        </row>
        <row r="291">
          <cell r="B291">
            <v>41365</v>
          </cell>
        </row>
        <row r="292">
          <cell r="B292">
            <v>41365</v>
          </cell>
        </row>
        <row r="293">
          <cell r="B293">
            <v>41365</v>
          </cell>
        </row>
        <row r="294">
          <cell r="B294">
            <v>41365</v>
          </cell>
        </row>
        <row r="295">
          <cell r="B295">
            <v>41365</v>
          </cell>
        </row>
        <row r="296">
          <cell r="B296">
            <v>41365</v>
          </cell>
        </row>
        <row r="297">
          <cell r="B297">
            <v>41366</v>
          </cell>
        </row>
        <row r="298">
          <cell r="B298">
            <v>41366</v>
          </cell>
        </row>
        <row r="299">
          <cell r="B299">
            <v>41366</v>
          </cell>
        </row>
        <row r="300">
          <cell r="B300">
            <v>41366</v>
          </cell>
        </row>
        <row r="301">
          <cell r="B301">
            <v>41367</v>
          </cell>
        </row>
        <row r="302">
          <cell r="B302">
            <v>41367</v>
          </cell>
        </row>
        <row r="303">
          <cell r="B303">
            <v>41368</v>
          </cell>
        </row>
        <row r="304">
          <cell r="B304">
            <v>41368</v>
          </cell>
        </row>
        <row r="305">
          <cell r="B305">
            <v>41368</v>
          </cell>
        </row>
        <row r="306">
          <cell r="B306">
            <v>41368</v>
          </cell>
        </row>
        <row r="307">
          <cell r="B307">
            <v>41369</v>
          </cell>
        </row>
        <row r="308">
          <cell r="B308">
            <v>41369</v>
          </cell>
        </row>
        <row r="309">
          <cell r="B309">
            <v>41369</v>
          </cell>
        </row>
        <row r="310">
          <cell r="B310">
            <v>41369</v>
          </cell>
        </row>
        <row r="311">
          <cell r="B311">
            <v>41369</v>
          </cell>
        </row>
        <row r="312">
          <cell r="B312">
            <v>41369</v>
          </cell>
        </row>
        <row r="313">
          <cell r="B313">
            <v>41369</v>
          </cell>
        </row>
        <row r="314">
          <cell r="B314">
            <v>41369</v>
          </cell>
        </row>
        <row r="315">
          <cell r="B315">
            <v>41369</v>
          </cell>
        </row>
        <row r="316">
          <cell r="B316">
            <v>41370</v>
          </cell>
        </row>
        <row r="317">
          <cell r="B317">
            <v>41370</v>
          </cell>
        </row>
        <row r="318">
          <cell r="B318">
            <v>41371</v>
          </cell>
        </row>
        <row r="319">
          <cell r="B319">
            <v>41373</v>
          </cell>
        </row>
        <row r="320">
          <cell r="B320">
            <v>41373</v>
          </cell>
        </row>
        <row r="321">
          <cell r="B321">
            <v>41373</v>
          </cell>
        </row>
        <row r="322">
          <cell r="B322">
            <v>41373</v>
          </cell>
        </row>
        <row r="323">
          <cell r="B323">
            <v>41373</v>
          </cell>
        </row>
        <row r="324">
          <cell r="B324">
            <v>41373</v>
          </cell>
        </row>
        <row r="325">
          <cell r="B325">
            <v>41374</v>
          </cell>
        </row>
        <row r="326">
          <cell r="B326">
            <v>41374</v>
          </cell>
        </row>
        <row r="327">
          <cell r="B327">
            <v>41374</v>
          </cell>
        </row>
        <row r="328">
          <cell r="B328">
            <v>41375</v>
          </cell>
        </row>
        <row r="329">
          <cell r="B329">
            <v>41375</v>
          </cell>
        </row>
        <row r="330">
          <cell r="B330">
            <v>41375</v>
          </cell>
        </row>
        <row r="331">
          <cell r="B331">
            <v>41376</v>
          </cell>
        </row>
        <row r="332">
          <cell r="B332">
            <v>41377</v>
          </cell>
        </row>
        <row r="333">
          <cell r="B333">
            <v>41377</v>
          </cell>
        </row>
        <row r="334">
          <cell r="B334">
            <v>41377</v>
          </cell>
        </row>
        <row r="335">
          <cell r="B335">
            <v>41377</v>
          </cell>
        </row>
        <row r="336">
          <cell r="B336">
            <v>41377</v>
          </cell>
        </row>
        <row r="337">
          <cell r="B337">
            <v>41379</v>
          </cell>
        </row>
        <row r="338">
          <cell r="B338">
            <v>41380</v>
          </cell>
        </row>
        <row r="339">
          <cell r="B339">
            <v>41380</v>
          </cell>
        </row>
        <row r="340">
          <cell r="B340">
            <v>41381</v>
          </cell>
        </row>
        <row r="341">
          <cell r="B341">
            <v>41381</v>
          </cell>
        </row>
        <row r="342">
          <cell r="B342">
            <v>41381</v>
          </cell>
        </row>
        <row r="343">
          <cell r="B343">
            <v>41381</v>
          </cell>
        </row>
        <row r="344">
          <cell r="B344">
            <v>41382</v>
          </cell>
        </row>
        <row r="345">
          <cell r="B345">
            <v>41382</v>
          </cell>
        </row>
        <row r="346">
          <cell r="B346">
            <v>41382</v>
          </cell>
        </row>
        <row r="347">
          <cell r="B347">
            <v>41382</v>
          </cell>
        </row>
        <row r="348">
          <cell r="B348">
            <v>41383</v>
          </cell>
        </row>
        <row r="349">
          <cell r="B349">
            <v>41383</v>
          </cell>
        </row>
        <row r="350">
          <cell r="B350">
            <v>41383</v>
          </cell>
        </row>
        <row r="351">
          <cell r="B351">
            <v>41383</v>
          </cell>
        </row>
        <row r="352">
          <cell r="B352">
            <v>41386</v>
          </cell>
        </row>
        <row r="353">
          <cell r="B353">
            <v>41386</v>
          </cell>
        </row>
        <row r="354">
          <cell r="B354">
            <v>41386</v>
          </cell>
        </row>
        <row r="355">
          <cell r="B355">
            <v>41386</v>
          </cell>
        </row>
        <row r="356">
          <cell r="B356">
            <v>41386</v>
          </cell>
        </row>
        <row r="357">
          <cell r="B357">
            <v>41386</v>
          </cell>
        </row>
        <row r="358">
          <cell r="B358">
            <v>41388</v>
          </cell>
        </row>
        <row r="359">
          <cell r="B359">
            <v>41388</v>
          </cell>
        </row>
        <row r="360">
          <cell r="B360">
            <v>41388</v>
          </cell>
        </row>
        <row r="361">
          <cell r="B361">
            <v>41388</v>
          </cell>
        </row>
        <row r="362">
          <cell r="B362">
            <v>41388</v>
          </cell>
        </row>
        <row r="363">
          <cell r="B363">
            <v>41393</v>
          </cell>
        </row>
        <row r="364">
          <cell r="B364">
            <v>41394</v>
          </cell>
        </row>
        <row r="365">
          <cell r="B365">
            <v>41394</v>
          </cell>
        </row>
        <row r="366">
          <cell r="B366">
            <v>41394</v>
          </cell>
        </row>
        <row r="367">
          <cell r="B367">
            <v>41394</v>
          </cell>
        </row>
        <row r="368">
          <cell r="B368">
            <v>41394</v>
          </cell>
        </row>
        <row r="369">
          <cell r="B369">
            <v>41394</v>
          </cell>
        </row>
        <row r="370">
          <cell r="B370">
            <v>41394</v>
          </cell>
        </row>
        <row r="371">
          <cell r="B371">
            <v>41394</v>
          </cell>
        </row>
        <row r="372">
          <cell r="B372">
            <v>41394</v>
          </cell>
        </row>
        <row r="373">
          <cell r="B373">
            <v>41394</v>
          </cell>
        </row>
        <row r="374">
          <cell r="B374">
            <v>41394</v>
          </cell>
        </row>
        <row r="375">
          <cell r="B375">
            <v>41394</v>
          </cell>
        </row>
        <row r="376">
          <cell r="B376">
            <v>41394</v>
          </cell>
        </row>
        <row r="377">
          <cell r="B377">
            <v>41394</v>
          </cell>
        </row>
        <row r="378">
          <cell r="B378">
            <v>41394</v>
          </cell>
        </row>
        <row r="379">
          <cell r="B379">
            <v>41395</v>
          </cell>
        </row>
        <row r="380">
          <cell r="B380">
            <v>41395</v>
          </cell>
        </row>
        <row r="381">
          <cell r="B381">
            <v>41395</v>
          </cell>
        </row>
        <row r="382">
          <cell r="B382">
            <v>41396</v>
          </cell>
        </row>
        <row r="383">
          <cell r="B383">
            <v>41396</v>
          </cell>
        </row>
        <row r="384">
          <cell r="B384">
            <v>41396</v>
          </cell>
        </row>
        <row r="385">
          <cell r="B385">
            <v>41396</v>
          </cell>
        </row>
        <row r="386">
          <cell r="B386">
            <v>41396</v>
          </cell>
        </row>
        <row r="387">
          <cell r="B387">
            <v>41396</v>
          </cell>
        </row>
        <row r="388">
          <cell r="B388">
            <v>41396</v>
          </cell>
        </row>
        <row r="389">
          <cell r="B389">
            <v>41396</v>
          </cell>
        </row>
        <row r="390">
          <cell r="B390">
            <v>41396</v>
          </cell>
        </row>
        <row r="391">
          <cell r="B391">
            <v>41396</v>
          </cell>
        </row>
        <row r="392">
          <cell r="B392">
            <v>41396</v>
          </cell>
        </row>
        <row r="393">
          <cell r="B393">
            <v>41396</v>
          </cell>
        </row>
        <row r="394">
          <cell r="B394">
            <v>41396</v>
          </cell>
        </row>
        <row r="395">
          <cell r="B395">
            <v>41396</v>
          </cell>
        </row>
        <row r="396">
          <cell r="B396">
            <v>41396</v>
          </cell>
        </row>
        <row r="397">
          <cell r="B397">
            <v>41396</v>
          </cell>
        </row>
        <row r="398">
          <cell r="B398">
            <v>41397</v>
          </cell>
        </row>
        <row r="399">
          <cell r="B399">
            <v>41397</v>
          </cell>
        </row>
        <row r="400">
          <cell r="B400">
            <v>41397</v>
          </cell>
        </row>
        <row r="401">
          <cell r="B401">
            <v>41397</v>
          </cell>
        </row>
        <row r="402">
          <cell r="B402">
            <v>41397</v>
          </cell>
        </row>
        <row r="403">
          <cell r="B403">
            <v>41397</v>
          </cell>
        </row>
        <row r="404">
          <cell r="B404">
            <v>41397</v>
          </cell>
        </row>
        <row r="405">
          <cell r="B405">
            <v>41397</v>
          </cell>
        </row>
        <row r="406">
          <cell r="B406">
            <v>41398</v>
          </cell>
        </row>
        <row r="407">
          <cell r="B407">
            <v>41398</v>
          </cell>
        </row>
        <row r="408">
          <cell r="B408">
            <v>41398</v>
          </cell>
        </row>
        <row r="409">
          <cell r="B409">
            <v>41398</v>
          </cell>
        </row>
        <row r="410">
          <cell r="B410">
            <v>41398</v>
          </cell>
        </row>
        <row r="411">
          <cell r="B411">
            <v>41398</v>
          </cell>
        </row>
        <row r="412">
          <cell r="B412">
            <v>41398</v>
          </cell>
        </row>
        <row r="413">
          <cell r="B413">
            <v>41398</v>
          </cell>
        </row>
        <row r="414">
          <cell r="B414">
            <v>41398</v>
          </cell>
        </row>
        <row r="415">
          <cell r="B415">
            <v>41398</v>
          </cell>
        </row>
        <row r="416">
          <cell r="B416">
            <v>41400</v>
          </cell>
        </row>
        <row r="417">
          <cell r="B417">
            <v>41400</v>
          </cell>
        </row>
        <row r="418">
          <cell r="B418">
            <v>41400</v>
          </cell>
        </row>
        <row r="419">
          <cell r="B419">
            <v>41400</v>
          </cell>
        </row>
        <row r="420">
          <cell r="B420">
            <v>41401</v>
          </cell>
        </row>
        <row r="421">
          <cell r="B421">
            <v>41401</v>
          </cell>
        </row>
        <row r="422">
          <cell r="B422">
            <v>41401</v>
          </cell>
        </row>
        <row r="423">
          <cell r="B423">
            <v>41401</v>
          </cell>
        </row>
        <row r="424">
          <cell r="B424">
            <v>41402</v>
          </cell>
        </row>
        <row r="425">
          <cell r="B425">
            <v>41402</v>
          </cell>
        </row>
        <row r="426">
          <cell r="B426">
            <v>41403</v>
          </cell>
        </row>
        <row r="427">
          <cell r="B427">
            <v>41403</v>
          </cell>
        </row>
        <row r="428">
          <cell r="B428">
            <v>41403</v>
          </cell>
        </row>
        <row r="429">
          <cell r="B429">
            <v>41403</v>
          </cell>
        </row>
        <row r="430">
          <cell r="B430">
            <v>41403</v>
          </cell>
        </row>
        <row r="431">
          <cell r="B431">
            <v>41403</v>
          </cell>
        </row>
        <row r="432">
          <cell r="B432">
            <v>41403</v>
          </cell>
        </row>
        <row r="433">
          <cell r="B433">
            <v>41404</v>
          </cell>
        </row>
        <row r="434">
          <cell r="B434">
            <v>41404</v>
          </cell>
        </row>
        <row r="435">
          <cell r="B435">
            <v>41404</v>
          </cell>
        </row>
        <row r="436">
          <cell r="B436">
            <v>41404</v>
          </cell>
        </row>
        <row r="437">
          <cell r="B437">
            <v>41405</v>
          </cell>
        </row>
        <row r="438">
          <cell r="B438">
            <v>41406</v>
          </cell>
        </row>
        <row r="439">
          <cell r="B439">
            <v>41407</v>
          </cell>
        </row>
        <row r="440">
          <cell r="B440">
            <v>41407</v>
          </cell>
        </row>
        <row r="441">
          <cell r="B441">
            <v>41407</v>
          </cell>
        </row>
        <row r="442">
          <cell r="B442">
            <v>41408</v>
          </cell>
        </row>
        <row r="443">
          <cell r="B443">
            <v>41409</v>
          </cell>
        </row>
        <row r="444">
          <cell r="B444">
            <v>41409</v>
          </cell>
        </row>
        <row r="445">
          <cell r="B445">
            <v>41409</v>
          </cell>
        </row>
        <row r="446">
          <cell r="B446">
            <v>41409</v>
          </cell>
        </row>
        <row r="447">
          <cell r="B447">
            <v>41409</v>
          </cell>
        </row>
        <row r="448">
          <cell r="B448">
            <v>41409</v>
          </cell>
        </row>
        <row r="449">
          <cell r="B449">
            <v>41409</v>
          </cell>
        </row>
        <row r="450">
          <cell r="B450">
            <v>41409</v>
          </cell>
        </row>
        <row r="451">
          <cell r="B451">
            <v>41409</v>
          </cell>
        </row>
        <row r="452">
          <cell r="B452">
            <v>41409</v>
          </cell>
        </row>
        <row r="453">
          <cell r="B453">
            <v>41409</v>
          </cell>
        </row>
        <row r="454">
          <cell r="B454">
            <v>41409</v>
          </cell>
        </row>
        <row r="455">
          <cell r="B455">
            <v>41409</v>
          </cell>
        </row>
        <row r="456">
          <cell r="B456">
            <v>41409</v>
          </cell>
        </row>
        <row r="457">
          <cell r="B457">
            <v>41410</v>
          </cell>
        </row>
        <row r="458">
          <cell r="B458">
            <v>41410</v>
          </cell>
        </row>
        <row r="459">
          <cell r="B459">
            <v>41410</v>
          </cell>
        </row>
        <row r="460">
          <cell r="B460">
            <v>41410</v>
          </cell>
        </row>
        <row r="461">
          <cell r="B461">
            <v>41410</v>
          </cell>
        </row>
        <row r="462">
          <cell r="B462">
            <v>41410</v>
          </cell>
        </row>
        <row r="463">
          <cell r="B463">
            <v>41410</v>
          </cell>
        </row>
        <row r="464">
          <cell r="B464">
            <v>41410</v>
          </cell>
        </row>
        <row r="465">
          <cell r="B465">
            <v>41411</v>
          </cell>
        </row>
        <row r="466">
          <cell r="B466">
            <v>41414</v>
          </cell>
        </row>
        <row r="467">
          <cell r="B467">
            <v>41414</v>
          </cell>
        </row>
        <row r="468">
          <cell r="B468">
            <v>41414</v>
          </cell>
        </row>
        <row r="469">
          <cell r="B469">
            <v>41414</v>
          </cell>
        </row>
        <row r="470">
          <cell r="B470">
            <v>41414</v>
          </cell>
        </row>
        <row r="471">
          <cell r="B471">
            <v>41415</v>
          </cell>
        </row>
        <row r="472">
          <cell r="B472">
            <v>41415</v>
          </cell>
        </row>
        <row r="473">
          <cell r="B473">
            <v>41415</v>
          </cell>
        </row>
        <row r="474">
          <cell r="B474">
            <v>41415</v>
          </cell>
        </row>
        <row r="475">
          <cell r="B475">
            <v>41415</v>
          </cell>
        </row>
        <row r="476">
          <cell r="B476">
            <v>41415</v>
          </cell>
        </row>
        <row r="477">
          <cell r="B477">
            <v>41415</v>
          </cell>
        </row>
        <row r="478">
          <cell r="B478">
            <v>41417</v>
          </cell>
        </row>
        <row r="479">
          <cell r="B479">
            <v>41417</v>
          </cell>
        </row>
        <row r="480">
          <cell r="B480">
            <v>41417</v>
          </cell>
        </row>
        <row r="481">
          <cell r="B481">
            <v>41417</v>
          </cell>
        </row>
        <row r="482">
          <cell r="B482">
            <v>41417</v>
          </cell>
        </row>
        <row r="483">
          <cell r="B483">
            <v>41417</v>
          </cell>
        </row>
        <row r="484">
          <cell r="B484">
            <v>41418</v>
          </cell>
        </row>
        <row r="485">
          <cell r="B485">
            <v>41418</v>
          </cell>
        </row>
        <row r="486">
          <cell r="B486">
            <v>41418</v>
          </cell>
        </row>
        <row r="487">
          <cell r="B487">
            <v>41418</v>
          </cell>
        </row>
        <row r="488">
          <cell r="B488">
            <v>41418</v>
          </cell>
        </row>
        <row r="489">
          <cell r="B489">
            <v>41418</v>
          </cell>
        </row>
        <row r="490">
          <cell r="B490">
            <v>41418</v>
          </cell>
        </row>
        <row r="491">
          <cell r="B491">
            <v>41418</v>
          </cell>
        </row>
        <row r="492">
          <cell r="B492">
            <v>41418</v>
          </cell>
        </row>
        <row r="493">
          <cell r="B493">
            <v>41418</v>
          </cell>
        </row>
        <row r="494">
          <cell r="B494">
            <v>41418</v>
          </cell>
        </row>
        <row r="495">
          <cell r="B495">
            <v>41418</v>
          </cell>
        </row>
        <row r="496">
          <cell r="B496">
            <v>41418</v>
          </cell>
        </row>
        <row r="497">
          <cell r="B497">
            <v>41418</v>
          </cell>
        </row>
        <row r="498">
          <cell r="B498">
            <v>41418</v>
          </cell>
        </row>
        <row r="499">
          <cell r="B499">
            <v>41418</v>
          </cell>
        </row>
        <row r="500">
          <cell r="B500">
            <v>41419</v>
          </cell>
        </row>
        <row r="501">
          <cell r="B501">
            <v>41421</v>
          </cell>
        </row>
        <row r="502">
          <cell r="B502">
            <v>41421</v>
          </cell>
        </row>
        <row r="503">
          <cell r="B503">
            <v>41421</v>
          </cell>
        </row>
        <row r="504">
          <cell r="B504">
            <v>41421</v>
          </cell>
        </row>
        <row r="505">
          <cell r="B505">
            <v>41422</v>
          </cell>
        </row>
        <row r="506">
          <cell r="B506">
            <v>41423</v>
          </cell>
        </row>
        <row r="507">
          <cell r="B507">
            <v>41423</v>
          </cell>
        </row>
        <row r="508">
          <cell r="B508">
            <v>41424</v>
          </cell>
        </row>
        <row r="509">
          <cell r="B509">
            <v>41424</v>
          </cell>
        </row>
        <row r="510">
          <cell r="B510">
            <v>41424</v>
          </cell>
        </row>
        <row r="511">
          <cell r="B511">
            <v>41424</v>
          </cell>
        </row>
        <row r="512">
          <cell r="B512">
            <v>41424</v>
          </cell>
        </row>
        <row r="513">
          <cell r="B513">
            <v>41424</v>
          </cell>
        </row>
        <row r="514">
          <cell r="B514">
            <v>41424</v>
          </cell>
        </row>
        <row r="515">
          <cell r="B515">
            <v>41425</v>
          </cell>
        </row>
        <row r="516">
          <cell r="B516">
            <v>41425</v>
          </cell>
        </row>
        <row r="517">
          <cell r="B517">
            <v>41425</v>
          </cell>
        </row>
        <row r="518">
          <cell r="B518">
            <v>41425</v>
          </cell>
        </row>
        <row r="519">
          <cell r="B519">
            <v>41426</v>
          </cell>
        </row>
        <row r="520">
          <cell r="B520">
            <v>41426</v>
          </cell>
        </row>
        <row r="521">
          <cell r="B521">
            <v>41427</v>
          </cell>
        </row>
        <row r="522">
          <cell r="B522">
            <v>41427</v>
          </cell>
        </row>
        <row r="523">
          <cell r="B523">
            <v>41428</v>
          </cell>
        </row>
        <row r="524">
          <cell r="B524">
            <v>41428</v>
          </cell>
        </row>
        <row r="525">
          <cell r="B525">
            <v>41428</v>
          </cell>
        </row>
        <row r="526">
          <cell r="B526">
            <v>41428</v>
          </cell>
        </row>
        <row r="527">
          <cell r="B527">
            <v>41429</v>
          </cell>
        </row>
        <row r="528">
          <cell r="B528">
            <v>41429</v>
          </cell>
        </row>
        <row r="529">
          <cell r="B529">
            <v>41429</v>
          </cell>
        </row>
        <row r="530">
          <cell r="B530">
            <v>41429</v>
          </cell>
        </row>
        <row r="531">
          <cell r="B531">
            <v>41429</v>
          </cell>
        </row>
        <row r="532">
          <cell r="B532">
            <v>41429</v>
          </cell>
        </row>
        <row r="533">
          <cell r="B533">
            <v>41429</v>
          </cell>
        </row>
        <row r="534">
          <cell r="B534">
            <v>41429</v>
          </cell>
        </row>
        <row r="535">
          <cell r="B535">
            <v>41429</v>
          </cell>
        </row>
        <row r="536">
          <cell r="B536">
            <v>41430</v>
          </cell>
        </row>
        <row r="537">
          <cell r="B537">
            <v>41430</v>
          </cell>
        </row>
        <row r="538">
          <cell r="B538">
            <v>41430</v>
          </cell>
        </row>
        <row r="539">
          <cell r="B539">
            <v>41430</v>
          </cell>
        </row>
        <row r="540">
          <cell r="B540">
            <v>41430</v>
          </cell>
        </row>
        <row r="541">
          <cell r="B541">
            <v>41430</v>
          </cell>
        </row>
        <row r="542">
          <cell r="B542">
            <v>41430</v>
          </cell>
        </row>
        <row r="543">
          <cell r="B543">
            <v>41430</v>
          </cell>
        </row>
        <row r="544">
          <cell r="B544">
            <v>41430</v>
          </cell>
        </row>
        <row r="545">
          <cell r="B545">
            <v>41430</v>
          </cell>
        </row>
        <row r="546">
          <cell r="B546">
            <v>41430</v>
          </cell>
        </row>
        <row r="547">
          <cell r="B547">
            <v>41430</v>
          </cell>
        </row>
        <row r="548">
          <cell r="B548">
            <v>41430</v>
          </cell>
        </row>
        <row r="549">
          <cell r="B549">
            <v>41430</v>
          </cell>
        </row>
        <row r="550">
          <cell r="B550">
            <v>41431</v>
          </cell>
        </row>
        <row r="551">
          <cell r="B551">
            <v>41432</v>
          </cell>
        </row>
        <row r="552">
          <cell r="B552">
            <v>41432</v>
          </cell>
        </row>
        <row r="553">
          <cell r="B553">
            <v>41432</v>
          </cell>
        </row>
        <row r="554">
          <cell r="B554">
            <v>41432</v>
          </cell>
        </row>
        <row r="555">
          <cell r="B555">
            <v>41432</v>
          </cell>
        </row>
        <row r="556">
          <cell r="B556">
            <v>41432</v>
          </cell>
        </row>
        <row r="557">
          <cell r="B557">
            <v>41432</v>
          </cell>
        </row>
        <row r="558">
          <cell r="B558">
            <v>41432</v>
          </cell>
        </row>
        <row r="559">
          <cell r="B559">
            <v>41432</v>
          </cell>
        </row>
        <row r="560">
          <cell r="B560">
            <v>41433</v>
          </cell>
        </row>
        <row r="561">
          <cell r="B561">
            <v>41433</v>
          </cell>
        </row>
        <row r="562">
          <cell r="B562">
            <v>41433</v>
          </cell>
        </row>
        <row r="563">
          <cell r="B563">
            <v>41433</v>
          </cell>
        </row>
        <row r="564">
          <cell r="B564">
            <v>41433</v>
          </cell>
        </row>
        <row r="565">
          <cell r="B565">
            <v>41433</v>
          </cell>
        </row>
        <row r="566">
          <cell r="B566">
            <v>41433</v>
          </cell>
        </row>
        <row r="567">
          <cell r="B567">
            <v>41433</v>
          </cell>
        </row>
        <row r="568">
          <cell r="B568">
            <v>41434</v>
          </cell>
        </row>
        <row r="569">
          <cell r="B569">
            <v>41434</v>
          </cell>
        </row>
        <row r="570">
          <cell r="B570">
            <v>41434</v>
          </cell>
        </row>
        <row r="571">
          <cell r="B571">
            <v>41435</v>
          </cell>
        </row>
        <row r="572">
          <cell r="B572">
            <v>41435</v>
          </cell>
        </row>
        <row r="573">
          <cell r="B573">
            <v>41435</v>
          </cell>
        </row>
        <row r="574">
          <cell r="B574">
            <v>41435</v>
          </cell>
        </row>
        <row r="575">
          <cell r="B575">
            <v>41435</v>
          </cell>
        </row>
        <row r="576">
          <cell r="B576">
            <v>41435</v>
          </cell>
        </row>
        <row r="577">
          <cell r="B577">
            <v>41435</v>
          </cell>
        </row>
        <row r="578">
          <cell r="B578">
            <v>41435</v>
          </cell>
        </row>
        <row r="579">
          <cell r="B579">
            <v>41435</v>
          </cell>
        </row>
        <row r="580">
          <cell r="B580">
            <v>41435</v>
          </cell>
        </row>
        <row r="581">
          <cell r="B581">
            <v>41435</v>
          </cell>
        </row>
        <row r="582">
          <cell r="B582">
            <v>41436</v>
          </cell>
        </row>
        <row r="583">
          <cell r="B583">
            <v>41436</v>
          </cell>
        </row>
        <row r="584">
          <cell r="B584">
            <v>41436</v>
          </cell>
        </row>
        <row r="585">
          <cell r="B585">
            <v>41436</v>
          </cell>
        </row>
        <row r="586">
          <cell r="B586">
            <v>41436</v>
          </cell>
        </row>
        <row r="587">
          <cell r="B587">
            <v>41436</v>
          </cell>
        </row>
        <row r="588">
          <cell r="B588">
            <v>41436</v>
          </cell>
        </row>
        <row r="589">
          <cell r="B589">
            <v>41436</v>
          </cell>
        </row>
        <row r="590">
          <cell r="B590">
            <v>41436</v>
          </cell>
        </row>
        <row r="591">
          <cell r="B591">
            <v>41436</v>
          </cell>
        </row>
        <row r="592">
          <cell r="B592">
            <v>41436</v>
          </cell>
        </row>
        <row r="593">
          <cell r="B593">
            <v>41436</v>
          </cell>
        </row>
        <row r="594">
          <cell r="B594">
            <v>41436</v>
          </cell>
        </row>
        <row r="595">
          <cell r="B595">
            <v>41436</v>
          </cell>
        </row>
        <row r="596">
          <cell r="B596">
            <v>41436</v>
          </cell>
        </row>
        <row r="597">
          <cell r="B597">
            <v>41436</v>
          </cell>
        </row>
        <row r="598">
          <cell r="B598">
            <v>41436</v>
          </cell>
        </row>
        <row r="599">
          <cell r="B599">
            <v>41436</v>
          </cell>
        </row>
        <row r="600">
          <cell r="B600">
            <v>41436</v>
          </cell>
        </row>
        <row r="601">
          <cell r="B601">
            <v>41437</v>
          </cell>
        </row>
        <row r="602">
          <cell r="B602">
            <v>41437</v>
          </cell>
        </row>
        <row r="603">
          <cell r="B603">
            <v>41437</v>
          </cell>
        </row>
        <row r="604">
          <cell r="B604">
            <v>41438</v>
          </cell>
        </row>
        <row r="605">
          <cell r="B605">
            <v>41438</v>
          </cell>
        </row>
        <row r="606">
          <cell r="B606">
            <v>41439</v>
          </cell>
        </row>
        <row r="607">
          <cell r="B607">
            <v>41439</v>
          </cell>
        </row>
        <row r="608">
          <cell r="B608">
            <v>41439</v>
          </cell>
        </row>
        <row r="609">
          <cell r="B609">
            <v>41439</v>
          </cell>
        </row>
        <row r="610">
          <cell r="B610">
            <v>41439</v>
          </cell>
        </row>
        <row r="611">
          <cell r="B611">
            <v>41440</v>
          </cell>
        </row>
        <row r="612">
          <cell r="B612">
            <v>41440</v>
          </cell>
        </row>
        <row r="613">
          <cell r="B613">
            <v>41440</v>
          </cell>
        </row>
        <row r="614">
          <cell r="B614">
            <v>41440</v>
          </cell>
        </row>
        <row r="615">
          <cell r="B615">
            <v>41440</v>
          </cell>
        </row>
        <row r="616">
          <cell r="B616">
            <v>41440</v>
          </cell>
        </row>
        <row r="617">
          <cell r="B617">
            <v>41440</v>
          </cell>
        </row>
        <row r="618">
          <cell r="B618">
            <v>41440</v>
          </cell>
        </row>
        <row r="619">
          <cell r="B619">
            <v>41440</v>
          </cell>
        </row>
        <row r="620">
          <cell r="B620">
            <v>41440</v>
          </cell>
        </row>
        <row r="621">
          <cell r="B621">
            <v>41440</v>
          </cell>
        </row>
        <row r="622">
          <cell r="B622">
            <v>41440</v>
          </cell>
        </row>
        <row r="623">
          <cell r="B623">
            <v>41441</v>
          </cell>
        </row>
        <row r="624">
          <cell r="B624">
            <v>41442</v>
          </cell>
        </row>
        <row r="625">
          <cell r="B625">
            <v>41442</v>
          </cell>
        </row>
        <row r="626">
          <cell r="B626">
            <v>41442</v>
          </cell>
        </row>
        <row r="627">
          <cell r="B627">
            <v>41442</v>
          </cell>
        </row>
        <row r="628">
          <cell r="B628">
            <v>41442</v>
          </cell>
        </row>
        <row r="629">
          <cell r="B629">
            <v>41442</v>
          </cell>
        </row>
        <row r="630">
          <cell r="B630">
            <v>41443</v>
          </cell>
        </row>
        <row r="631">
          <cell r="B631">
            <v>41443</v>
          </cell>
        </row>
        <row r="632">
          <cell r="B632">
            <v>41443</v>
          </cell>
        </row>
        <row r="633">
          <cell r="B633">
            <v>41443</v>
          </cell>
        </row>
        <row r="634">
          <cell r="B634">
            <v>41443</v>
          </cell>
        </row>
        <row r="635">
          <cell r="B635">
            <v>41443</v>
          </cell>
        </row>
        <row r="636">
          <cell r="B636">
            <v>41444</v>
          </cell>
        </row>
        <row r="637">
          <cell r="B637">
            <v>41445</v>
          </cell>
        </row>
        <row r="638">
          <cell r="B638">
            <v>41445</v>
          </cell>
        </row>
        <row r="639">
          <cell r="B639">
            <v>41445</v>
          </cell>
        </row>
        <row r="640">
          <cell r="B640">
            <v>41445</v>
          </cell>
        </row>
        <row r="641">
          <cell r="B641">
            <v>41446</v>
          </cell>
        </row>
        <row r="642">
          <cell r="B642">
            <v>41446</v>
          </cell>
        </row>
        <row r="643">
          <cell r="B643">
            <v>41446</v>
          </cell>
        </row>
        <row r="644">
          <cell r="B644">
            <v>41446</v>
          </cell>
        </row>
        <row r="645">
          <cell r="B645">
            <v>41446</v>
          </cell>
        </row>
        <row r="646">
          <cell r="B646">
            <v>41447</v>
          </cell>
        </row>
        <row r="647">
          <cell r="B647">
            <v>41448</v>
          </cell>
        </row>
        <row r="648">
          <cell r="B648">
            <v>41448</v>
          </cell>
        </row>
        <row r="649">
          <cell r="B649">
            <v>41448</v>
          </cell>
        </row>
        <row r="650">
          <cell r="B650">
            <v>41448</v>
          </cell>
        </row>
        <row r="651">
          <cell r="B651">
            <v>41449</v>
          </cell>
        </row>
        <row r="652">
          <cell r="B652">
            <v>41449</v>
          </cell>
        </row>
        <row r="653">
          <cell r="B653">
            <v>41450</v>
          </cell>
        </row>
        <row r="654">
          <cell r="B654">
            <v>41450</v>
          </cell>
        </row>
        <row r="655">
          <cell r="B655">
            <v>41450</v>
          </cell>
        </row>
        <row r="656">
          <cell r="B656">
            <v>41451</v>
          </cell>
        </row>
        <row r="657">
          <cell r="B657">
            <v>41454</v>
          </cell>
        </row>
        <row r="658">
          <cell r="B658">
            <v>41454</v>
          </cell>
        </row>
        <row r="659">
          <cell r="B659">
            <v>41457</v>
          </cell>
        </row>
        <row r="660">
          <cell r="B660">
            <v>41457</v>
          </cell>
        </row>
        <row r="661">
          <cell r="B661">
            <v>41457</v>
          </cell>
        </row>
        <row r="662">
          <cell r="B662">
            <v>41458</v>
          </cell>
        </row>
        <row r="663">
          <cell r="B663">
            <v>41458</v>
          </cell>
        </row>
        <row r="664">
          <cell r="B664">
            <v>41458</v>
          </cell>
        </row>
        <row r="665">
          <cell r="B665">
            <v>41458</v>
          </cell>
        </row>
        <row r="666">
          <cell r="B666">
            <v>41458</v>
          </cell>
        </row>
        <row r="667">
          <cell r="B667">
            <v>41458</v>
          </cell>
        </row>
        <row r="668">
          <cell r="B668">
            <v>41458</v>
          </cell>
        </row>
        <row r="669">
          <cell r="B669">
            <v>41458</v>
          </cell>
        </row>
        <row r="670">
          <cell r="B670">
            <v>41458</v>
          </cell>
        </row>
        <row r="671">
          <cell r="B671">
            <v>41458</v>
          </cell>
        </row>
        <row r="672">
          <cell r="B672">
            <v>41459</v>
          </cell>
        </row>
        <row r="673">
          <cell r="B673">
            <v>41459</v>
          </cell>
        </row>
        <row r="674">
          <cell r="B674">
            <v>41459</v>
          </cell>
        </row>
        <row r="675">
          <cell r="B675">
            <v>41459</v>
          </cell>
        </row>
        <row r="676">
          <cell r="B676">
            <v>41460</v>
          </cell>
        </row>
        <row r="677">
          <cell r="B677">
            <v>41460</v>
          </cell>
        </row>
        <row r="678">
          <cell r="B678">
            <v>41460</v>
          </cell>
        </row>
        <row r="679">
          <cell r="B679">
            <v>41460</v>
          </cell>
        </row>
        <row r="680">
          <cell r="B680">
            <v>41460</v>
          </cell>
        </row>
        <row r="681">
          <cell r="B681">
            <v>41460</v>
          </cell>
        </row>
        <row r="682">
          <cell r="B682">
            <v>41460</v>
          </cell>
        </row>
        <row r="683">
          <cell r="B683">
            <v>41460</v>
          </cell>
        </row>
        <row r="684">
          <cell r="B684">
            <v>41460</v>
          </cell>
        </row>
        <row r="685">
          <cell r="B685">
            <v>41460</v>
          </cell>
        </row>
        <row r="686">
          <cell r="B686">
            <v>41460</v>
          </cell>
        </row>
        <row r="687">
          <cell r="B687">
            <v>41460</v>
          </cell>
        </row>
        <row r="688">
          <cell r="B688">
            <v>41460</v>
          </cell>
        </row>
        <row r="689">
          <cell r="B689">
            <v>41460</v>
          </cell>
        </row>
        <row r="690">
          <cell r="B690">
            <v>41460</v>
          </cell>
        </row>
        <row r="691">
          <cell r="B691">
            <v>41460</v>
          </cell>
        </row>
        <row r="692">
          <cell r="B692">
            <v>41461</v>
          </cell>
        </row>
        <row r="693">
          <cell r="B693">
            <v>41461</v>
          </cell>
        </row>
        <row r="694">
          <cell r="B694">
            <v>41461</v>
          </cell>
        </row>
        <row r="695">
          <cell r="B695">
            <v>41461</v>
          </cell>
        </row>
        <row r="696">
          <cell r="B696">
            <v>41461</v>
          </cell>
        </row>
        <row r="697">
          <cell r="B697">
            <v>41461</v>
          </cell>
        </row>
        <row r="698">
          <cell r="B698">
            <v>41461</v>
          </cell>
        </row>
        <row r="699">
          <cell r="B699">
            <v>41462</v>
          </cell>
        </row>
        <row r="700">
          <cell r="B700">
            <v>41462</v>
          </cell>
        </row>
        <row r="701">
          <cell r="B701">
            <v>41463</v>
          </cell>
        </row>
        <row r="702">
          <cell r="B702">
            <v>41463</v>
          </cell>
        </row>
        <row r="703">
          <cell r="B703">
            <v>41463</v>
          </cell>
        </row>
        <row r="704">
          <cell r="B704">
            <v>41463</v>
          </cell>
        </row>
        <row r="705">
          <cell r="B705">
            <v>41463</v>
          </cell>
        </row>
        <row r="706">
          <cell r="B706">
            <v>41463</v>
          </cell>
        </row>
        <row r="707">
          <cell r="B707">
            <v>41463</v>
          </cell>
        </row>
        <row r="708">
          <cell r="B708">
            <v>41464</v>
          </cell>
        </row>
        <row r="709">
          <cell r="B709">
            <v>41464</v>
          </cell>
        </row>
        <row r="710">
          <cell r="B710">
            <v>41464</v>
          </cell>
        </row>
        <row r="711">
          <cell r="B711">
            <v>41464</v>
          </cell>
        </row>
        <row r="712">
          <cell r="B712">
            <v>41464</v>
          </cell>
        </row>
        <row r="713">
          <cell r="B713">
            <v>41464</v>
          </cell>
        </row>
        <row r="714">
          <cell r="B714">
            <v>41464</v>
          </cell>
        </row>
        <row r="715">
          <cell r="B715">
            <v>41464</v>
          </cell>
        </row>
        <row r="716">
          <cell r="B716">
            <v>41464</v>
          </cell>
        </row>
        <row r="717">
          <cell r="B717">
            <v>41464</v>
          </cell>
        </row>
        <row r="718">
          <cell r="B718">
            <v>41464</v>
          </cell>
        </row>
        <row r="719">
          <cell r="B719">
            <v>41464</v>
          </cell>
        </row>
        <row r="720">
          <cell r="B720">
            <v>41464</v>
          </cell>
        </row>
        <row r="721">
          <cell r="B721">
            <v>41464</v>
          </cell>
        </row>
        <row r="722">
          <cell r="B722">
            <v>41464</v>
          </cell>
        </row>
        <row r="723">
          <cell r="B723">
            <v>41465</v>
          </cell>
        </row>
        <row r="724">
          <cell r="B724">
            <v>41465</v>
          </cell>
        </row>
        <row r="725">
          <cell r="B725">
            <v>41465</v>
          </cell>
        </row>
        <row r="726">
          <cell r="B726">
            <v>41465</v>
          </cell>
        </row>
        <row r="727">
          <cell r="B727">
            <v>41465</v>
          </cell>
        </row>
        <row r="728">
          <cell r="B728">
            <v>41466</v>
          </cell>
        </row>
        <row r="729">
          <cell r="B729">
            <v>41466</v>
          </cell>
        </row>
        <row r="730">
          <cell r="B730">
            <v>41467</v>
          </cell>
        </row>
        <row r="731">
          <cell r="B731">
            <v>41467</v>
          </cell>
        </row>
        <row r="732">
          <cell r="B732">
            <v>41467</v>
          </cell>
        </row>
        <row r="733">
          <cell r="B733">
            <v>41467</v>
          </cell>
        </row>
        <row r="734">
          <cell r="B734">
            <v>41468</v>
          </cell>
        </row>
        <row r="735">
          <cell r="B735">
            <v>41468</v>
          </cell>
        </row>
        <row r="736">
          <cell r="B736">
            <v>41468</v>
          </cell>
        </row>
        <row r="737">
          <cell r="B737">
            <v>41468</v>
          </cell>
        </row>
        <row r="738">
          <cell r="B738">
            <v>41470</v>
          </cell>
        </row>
        <row r="739">
          <cell r="B739">
            <v>41470</v>
          </cell>
        </row>
        <row r="740">
          <cell r="B740">
            <v>41470</v>
          </cell>
        </row>
        <row r="741">
          <cell r="B741">
            <v>41470</v>
          </cell>
        </row>
        <row r="742">
          <cell r="B742">
            <v>41470</v>
          </cell>
        </row>
        <row r="743">
          <cell r="B743">
            <v>41470</v>
          </cell>
        </row>
        <row r="744">
          <cell r="B744">
            <v>41470</v>
          </cell>
        </row>
        <row r="745">
          <cell r="B745">
            <v>41470</v>
          </cell>
        </row>
        <row r="746">
          <cell r="B746">
            <v>41470</v>
          </cell>
        </row>
        <row r="747">
          <cell r="B747">
            <v>41470</v>
          </cell>
        </row>
        <row r="748">
          <cell r="B748">
            <v>41470</v>
          </cell>
        </row>
        <row r="749">
          <cell r="B749">
            <v>41470</v>
          </cell>
        </row>
        <row r="750">
          <cell r="B750">
            <v>41470</v>
          </cell>
        </row>
        <row r="751">
          <cell r="B751">
            <v>41470</v>
          </cell>
        </row>
        <row r="752">
          <cell r="B752">
            <v>41470</v>
          </cell>
        </row>
        <row r="753">
          <cell r="B753">
            <v>41470</v>
          </cell>
        </row>
        <row r="754">
          <cell r="B754">
            <v>41470</v>
          </cell>
        </row>
        <row r="755">
          <cell r="B755">
            <v>41471</v>
          </cell>
        </row>
        <row r="756">
          <cell r="B756">
            <v>41471</v>
          </cell>
        </row>
        <row r="757">
          <cell r="B757">
            <v>41471</v>
          </cell>
        </row>
        <row r="758">
          <cell r="B758">
            <v>41471</v>
          </cell>
        </row>
        <row r="759">
          <cell r="B759">
            <v>41471</v>
          </cell>
        </row>
        <row r="760">
          <cell r="B760">
            <v>41471</v>
          </cell>
        </row>
        <row r="761">
          <cell r="B761">
            <v>41471</v>
          </cell>
        </row>
        <row r="762">
          <cell r="B762">
            <v>41471</v>
          </cell>
        </row>
        <row r="763">
          <cell r="B763">
            <v>41471</v>
          </cell>
        </row>
        <row r="764">
          <cell r="B764">
            <v>41471</v>
          </cell>
        </row>
        <row r="765">
          <cell r="B765">
            <v>41471</v>
          </cell>
        </row>
        <row r="766">
          <cell r="B766">
            <v>41471</v>
          </cell>
        </row>
        <row r="767">
          <cell r="B767">
            <v>41471</v>
          </cell>
        </row>
        <row r="768">
          <cell r="B768">
            <v>41472</v>
          </cell>
        </row>
        <row r="769">
          <cell r="B769">
            <v>41472</v>
          </cell>
        </row>
        <row r="770">
          <cell r="B770">
            <v>41472</v>
          </cell>
        </row>
        <row r="771">
          <cell r="B771">
            <v>41472</v>
          </cell>
        </row>
        <row r="772">
          <cell r="B772">
            <v>41472</v>
          </cell>
        </row>
        <row r="773">
          <cell r="B773">
            <v>41472</v>
          </cell>
        </row>
        <row r="774">
          <cell r="B774">
            <v>41474</v>
          </cell>
        </row>
        <row r="775">
          <cell r="B775">
            <v>41474</v>
          </cell>
        </row>
        <row r="776">
          <cell r="B776">
            <v>41475</v>
          </cell>
        </row>
        <row r="777">
          <cell r="B777">
            <v>41475</v>
          </cell>
        </row>
        <row r="778">
          <cell r="B778">
            <v>41475</v>
          </cell>
        </row>
        <row r="779">
          <cell r="B779">
            <v>41475</v>
          </cell>
        </row>
        <row r="780">
          <cell r="B780">
            <v>41477</v>
          </cell>
        </row>
        <row r="781">
          <cell r="B781">
            <v>41477</v>
          </cell>
        </row>
        <row r="782">
          <cell r="B782">
            <v>41477</v>
          </cell>
        </row>
        <row r="783">
          <cell r="B783">
            <v>41477</v>
          </cell>
        </row>
        <row r="784">
          <cell r="B784">
            <v>41477</v>
          </cell>
        </row>
        <row r="785">
          <cell r="B785">
            <v>41477</v>
          </cell>
        </row>
        <row r="786">
          <cell r="B786">
            <v>41479</v>
          </cell>
        </row>
        <row r="787">
          <cell r="B787">
            <v>41479</v>
          </cell>
        </row>
        <row r="788">
          <cell r="B788">
            <v>41480</v>
          </cell>
        </row>
        <row r="789">
          <cell r="B789">
            <v>41480</v>
          </cell>
        </row>
        <row r="790">
          <cell r="B790">
            <v>41480</v>
          </cell>
        </row>
        <row r="791">
          <cell r="B791">
            <v>41480</v>
          </cell>
        </row>
        <row r="792">
          <cell r="B792">
            <v>41480</v>
          </cell>
        </row>
        <row r="793">
          <cell r="B793">
            <v>41481</v>
          </cell>
        </row>
        <row r="794">
          <cell r="B794">
            <v>41481</v>
          </cell>
        </row>
        <row r="795">
          <cell r="B795">
            <v>41484</v>
          </cell>
        </row>
        <row r="796">
          <cell r="B796">
            <v>41485</v>
          </cell>
        </row>
        <row r="797">
          <cell r="B797">
            <v>41485</v>
          </cell>
        </row>
        <row r="798">
          <cell r="B798">
            <v>41485</v>
          </cell>
        </row>
        <row r="799">
          <cell r="B799">
            <v>41485</v>
          </cell>
        </row>
        <row r="800">
          <cell r="B800">
            <v>41485</v>
          </cell>
        </row>
        <row r="801">
          <cell r="B801">
            <v>41485</v>
          </cell>
        </row>
        <row r="802">
          <cell r="B802">
            <v>41486</v>
          </cell>
        </row>
        <row r="803">
          <cell r="B803">
            <v>41486</v>
          </cell>
        </row>
        <row r="804">
          <cell r="B804">
            <v>41486</v>
          </cell>
        </row>
        <row r="805">
          <cell r="B805">
            <v>41486</v>
          </cell>
        </row>
        <row r="806">
          <cell r="B806">
            <v>41486</v>
          </cell>
        </row>
        <row r="807">
          <cell r="B807">
            <v>41486</v>
          </cell>
        </row>
        <row r="808">
          <cell r="B808">
            <v>41486</v>
          </cell>
        </row>
        <row r="809">
          <cell r="B809">
            <v>41486</v>
          </cell>
        </row>
        <row r="810">
          <cell r="B810">
            <v>41486</v>
          </cell>
        </row>
        <row r="811">
          <cell r="B811">
            <v>41486</v>
          </cell>
        </row>
        <row r="812">
          <cell r="B812">
            <v>41486</v>
          </cell>
        </row>
        <row r="813">
          <cell r="B813">
            <v>41486</v>
          </cell>
        </row>
        <row r="814">
          <cell r="B814">
            <v>41486</v>
          </cell>
        </row>
        <row r="815">
          <cell r="B815">
            <v>41486</v>
          </cell>
        </row>
        <row r="816">
          <cell r="B816">
            <v>41486</v>
          </cell>
        </row>
        <row r="817">
          <cell r="B817">
            <v>41486</v>
          </cell>
        </row>
        <row r="818">
          <cell r="B818">
            <v>41486</v>
          </cell>
        </row>
        <row r="819">
          <cell r="B819">
            <v>41486</v>
          </cell>
        </row>
        <row r="820">
          <cell r="B820">
            <v>41486</v>
          </cell>
        </row>
        <row r="821">
          <cell r="B821">
            <v>41486</v>
          </cell>
        </row>
        <row r="822">
          <cell r="B822">
            <v>41486</v>
          </cell>
        </row>
        <row r="823">
          <cell r="B823">
            <v>41486</v>
          </cell>
        </row>
        <row r="824">
          <cell r="B824">
            <v>41486</v>
          </cell>
        </row>
        <row r="825">
          <cell r="B825">
            <v>41486</v>
          </cell>
        </row>
        <row r="826">
          <cell r="B826">
            <v>41487</v>
          </cell>
        </row>
        <row r="827">
          <cell r="B827">
            <v>41487</v>
          </cell>
        </row>
        <row r="828">
          <cell r="B828">
            <v>41487</v>
          </cell>
        </row>
        <row r="829">
          <cell r="B829">
            <v>41487</v>
          </cell>
        </row>
        <row r="830">
          <cell r="B830">
            <v>41487</v>
          </cell>
        </row>
        <row r="831">
          <cell r="B831">
            <v>41487</v>
          </cell>
        </row>
        <row r="832">
          <cell r="B832">
            <v>41487</v>
          </cell>
        </row>
        <row r="833">
          <cell r="B833">
            <v>41487</v>
          </cell>
        </row>
        <row r="834">
          <cell r="B834">
            <v>41487</v>
          </cell>
        </row>
        <row r="835">
          <cell r="B835">
            <v>41487</v>
          </cell>
        </row>
        <row r="836">
          <cell r="B836">
            <v>41487</v>
          </cell>
        </row>
        <row r="837">
          <cell r="B837">
            <v>41487</v>
          </cell>
        </row>
        <row r="838">
          <cell r="B838">
            <v>41487</v>
          </cell>
        </row>
        <row r="839">
          <cell r="B839">
            <v>41487</v>
          </cell>
        </row>
        <row r="840">
          <cell r="B840">
            <v>41488</v>
          </cell>
        </row>
        <row r="841">
          <cell r="B841">
            <v>41488</v>
          </cell>
        </row>
        <row r="842">
          <cell r="B842">
            <v>41488</v>
          </cell>
        </row>
        <row r="843">
          <cell r="B843">
            <v>41488</v>
          </cell>
        </row>
        <row r="844">
          <cell r="B844">
            <v>41488</v>
          </cell>
        </row>
        <row r="845">
          <cell r="B845">
            <v>41488</v>
          </cell>
        </row>
        <row r="846">
          <cell r="B846">
            <v>41488</v>
          </cell>
        </row>
        <row r="847">
          <cell r="B847">
            <v>41488</v>
          </cell>
        </row>
        <row r="848">
          <cell r="B848">
            <v>41488</v>
          </cell>
        </row>
        <row r="849">
          <cell r="B849">
            <v>41488</v>
          </cell>
        </row>
        <row r="850">
          <cell r="B850">
            <v>41488</v>
          </cell>
        </row>
        <row r="851">
          <cell r="B851">
            <v>41488</v>
          </cell>
        </row>
        <row r="852">
          <cell r="B852">
            <v>41488</v>
          </cell>
        </row>
        <row r="853">
          <cell r="B853">
            <v>41488</v>
          </cell>
        </row>
        <row r="854">
          <cell r="B854">
            <v>41488</v>
          </cell>
        </row>
        <row r="855">
          <cell r="B855">
            <v>41488</v>
          </cell>
        </row>
        <row r="856">
          <cell r="B856">
            <v>41488</v>
          </cell>
        </row>
        <row r="857">
          <cell r="B857">
            <v>41488</v>
          </cell>
        </row>
        <row r="858">
          <cell r="B858">
            <v>41488</v>
          </cell>
        </row>
        <row r="859">
          <cell r="B859">
            <v>41488</v>
          </cell>
        </row>
        <row r="860">
          <cell r="B860">
            <v>41488</v>
          </cell>
        </row>
        <row r="861">
          <cell r="B861">
            <v>41488</v>
          </cell>
        </row>
        <row r="862">
          <cell r="B862">
            <v>41488</v>
          </cell>
        </row>
        <row r="863">
          <cell r="B863">
            <v>41488</v>
          </cell>
        </row>
        <row r="864">
          <cell r="B864">
            <v>41488</v>
          </cell>
        </row>
        <row r="865">
          <cell r="B865">
            <v>41488</v>
          </cell>
        </row>
        <row r="866">
          <cell r="B866">
            <v>41488</v>
          </cell>
        </row>
        <row r="867">
          <cell r="B867">
            <v>41488</v>
          </cell>
        </row>
        <row r="868">
          <cell r="B868">
            <v>41489</v>
          </cell>
        </row>
        <row r="869">
          <cell r="B869">
            <v>41489</v>
          </cell>
        </row>
        <row r="870">
          <cell r="B870">
            <v>41489</v>
          </cell>
        </row>
        <row r="871">
          <cell r="B871">
            <v>41489</v>
          </cell>
        </row>
        <row r="872">
          <cell r="B872">
            <v>41489</v>
          </cell>
        </row>
        <row r="873">
          <cell r="B873">
            <v>41489</v>
          </cell>
        </row>
        <row r="874">
          <cell r="B874">
            <v>41489</v>
          </cell>
        </row>
        <row r="875">
          <cell r="B875">
            <v>41489</v>
          </cell>
        </row>
        <row r="876">
          <cell r="B876">
            <v>41489</v>
          </cell>
        </row>
        <row r="877">
          <cell r="B877">
            <v>41491</v>
          </cell>
        </row>
        <row r="878">
          <cell r="B878">
            <v>41491</v>
          </cell>
        </row>
        <row r="879">
          <cell r="B879">
            <v>41491</v>
          </cell>
        </row>
        <row r="880">
          <cell r="B880">
            <v>41491</v>
          </cell>
        </row>
        <row r="881">
          <cell r="B881">
            <v>41491</v>
          </cell>
        </row>
        <row r="882">
          <cell r="B882">
            <v>41491</v>
          </cell>
        </row>
        <row r="883">
          <cell r="B883">
            <v>41491</v>
          </cell>
        </row>
        <row r="884">
          <cell r="B884">
            <v>41492</v>
          </cell>
        </row>
        <row r="885">
          <cell r="B885">
            <v>41492</v>
          </cell>
        </row>
        <row r="886">
          <cell r="B886">
            <v>41492</v>
          </cell>
        </row>
        <row r="887">
          <cell r="B887">
            <v>41492</v>
          </cell>
        </row>
        <row r="888">
          <cell r="B888">
            <v>41492</v>
          </cell>
        </row>
        <row r="889">
          <cell r="B889">
            <v>41492</v>
          </cell>
        </row>
        <row r="890">
          <cell r="B890">
            <v>41492</v>
          </cell>
        </row>
        <row r="891">
          <cell r="B891">
            <v>41492</v>
          </cell>
        </row>
        <row r="892">
          <cell r="B892">
            <v>41492</v>
          </cell>
        </row>
        <row r="893">
          <cell r="B893">
            <v>41492</v>
          </cell>
        </row>
        <row r="894">
          <cell r="B894">
            <v>41493</v>
          </cell>
        </row>
        <row r="895">
          <cell r="B895">
            <v>41493</v>
          </cell>
        </row>
        <row r="896">
          <cell r="B896">
            <v>41493</v>
          </cell>
        </row>
        <row r="897">
          <cell r="B897">
            <v>41493</v>
          </cell>
        </row>
        <row r="898">
          <cell r="B898">
            <v>41493</v>
          </cell>
        </row>
        <row r="899">
          <cell r="B899">
            <v>41493</v>
          </cell>
        </row>
        <row r="900">
          <cell r="B900">
            <v>41493</v>
          </cell>
        </row>
        <row r="901">
          <cell r="B901">
            <v>41493</v>
          </cell>
        </row>
        <row r="902">
          <cell r="B902">
            <v>41493</v>
          </cell>
        </row>
        <row r="903">
          <cell r="B903">
            <v>41493</v>
          </cell>
        </row>
        <row r="904">
          <cell r="B904">
            <v>41493</v>
          </cell>
        </row>
        <row r="905">
          <cell r="B905">
            <v>41493</v>
          </cell>
        </row>
        <row r="906">
          <cell r="B906">
            <v>41494</v>
          </cell>
        </row>
        <row r="907">
          <cell r="B907">
            <v>41494</v>
          </cell>
        </row>
        <row r="908">
          <cell r="B908">
            <v>41494</v>
          </cell>
        </row>
        <row r="909">
          <cell r="B909">
            <v>41494</v>
          </cell>
        </row>
        <row r="910">
          <cell r="B910">
            <v>41494</v>
          </cell>
        </row>
        <row r="911">
          <cell r="B911">
            <v>41494</v>
          </cell>
        </row>
        <row r="912">
          <cell r="B912">
            <v>41494</v>
          </cell>
        </row>
        <row r="913">
          <cell r="B913">
            <v>41494</v>
          </cell>
        </row>
        <row r="914">
          <cell r="B914">
            <v>41494</v>
          </cell>
        </row>
        <row r="915">
          <cell r="B915">
            <v>41494</v>
          </cell>
        </row>
        <row r="916">
          <cell r="B916">
            <v>41494</v>
          </cell>
        </row>
        <row r="917">
          <cell r="B917">
            <v>41494</v>
          </cell>
        </row>
        <row r="918">
          <cell r="B918">
            <v>41494</v>
          </cell>
        </row>
        <row r="919">
          <cell r="B919">
            <v>41494</v>
          </cell>
        </row>
        <row r="920">
          <cell r="B920">
            <v>41495</v>
          </cell>
        </row>
        <row r="921">
          <cell r="B921">
            <v>41495</v>
          </cell>
        </row>
        <row r="922">
          <cell r="B922">
            <v>41495</v>
          </cell>
        </row>
        <row r="923">
          <cell r="B923">
            <v>41495</v>
          </cell>
        </row>
        <row r="924">
          <cell r="B924">
            <v>41495</v>
          </cell>
        </row>
        <row r="925">
          <cell r="B925">
            <v>41495</v>
          </cell>
        </row>
        <row r="926">
          <cell r="B926">
            <v>41496</v>
          </cell>
        </row>
        <row r="927">
          <cell r="B927">
            <v>41496</v>
          </cell>
        </row>
        <row r="928">
          <cell r="B928">
            <v>41496</v>
          </cell>
        </row>
        <row r="929">
          <cell r="B929">
            <v>41497</v>
          </cell>
        </row>
        <row r="930">
          <cell r="B930">
            <v>41498</v>
          </cell>
        </row>
        <row r="931">
          <cell r="B931">
            <v>41498</v>
          </cell>
        </row>
        <row r="932">
          <cell r="B932">
            <v>41498</v>
          </cell>
        </row>
        <row r="933">
          <cell r="B933">
            <v>41498</v>
          </cell>
        </row>
        <row r="934">
          <cell r="B934">
            <v>41498</v>
          </cell>
        </row>
        <row r="935">
          <cell r="B935">
            <v>41498</v>
          </cell>
        </row>
        <row r="936">
          <cell r="B936">
            <v>41498</v>
          </cell>
        </row>
        <row r="937">
          <cell r="B937">
            <v>41498</v>
          </cell>
        </row>
        <row r="938">
          <cell r="B938">
            <v>41498</v>
          </cell>
        </row>
        <row r="939">
          <cell r="B939">
            <v>41498</v>
          </cell>
        </row>
        <row r="940">
          <cell r="B940">
            <v>41498</v>
          </cell>
        </row>
        <row r="941">
          <cell r="B941">
            <v>41500</v>
          </cell>
        </row>
        <row r="942">
          <cell r="B942">
            <v>41500</v>
          </cell>
        </row>
        <row r="943">
          <cell r="B943">
            <v>41500</v>
          </cell>
        </row>
        <row r="944">
          <cell r="B944">
            <v>41500</v>
          </cell>
        </row>
        <row r="945">
          <cell r="B945">
            <v>41500</v>
          </cell>
        </row>
        <row r="946">
          <cell r="B946">
            <v>41500</v>
          </cell>
        </row>
        <row r="947">
          <cell r="B947">
            <v>41502</v>
          </cell>
        </row>
        <row r="948">
          <cell r="B948">
            <v>41502</v>
          </cell>
        </row>
        <row r="949">
          <cell r="B949">
            <v>41502</v>
          </cell>
        </row>
        <row r="950">
          <cell r="B950">
            <v>41502</v>
          </cell>
        </row>
        <row r="951">
          <cell r="B951">
            <v>41502</v>
          </cell>
        </row>
        <row r="952">
          <cell r="B952">
            <v>41502</v>
          </cell>
        </row>
        <row r="953">
          <cell r="B953">
            <v>41502</v>
          </cell>
        </row>
        <row r="954">
          <cell r="B954">
            <v>41502</v>
          </cell>
        </row>
        <row r="955">
          <cell r="B955">
            <v>41503</v>
          </cell>
        </row>
        <row r="956">
          <cell r="B956">
            <v>41503</v>
          </cell>
        </row>
        <row r="957">
          <cell r="B957">
            <v>41503</v>
          </cell>
        </row>
        <row r="958">
          <cell r="B958">
            <v>41503</v>
          </cell>
        </row>
        <row r="959">
          <cell r="B959">
            <v>41503</v>
          </cell>
        </row>
        <row r="960">
          <cell r="B960">
            <v>41506</v>
          </cell>
        </row>
        <row r="961">
          <cell r="B961">
            <v>41506</v>
          </cell>
        </row>
        <row r="962">
          <cell r="B962">
            <v>41507</v>
          </cell>
        </row>
        <row r="963">
          <cell r="B963">
            <v>41507</v>
          </cell>
        </row>
        <row r="964">
          <cell r="B964">
            <v>41507</v>
          </cell>
        </row>
        <row r="965">
          <cell r="B965">
            <v>41507</v>
          </cell>
        </row>
        <row r="966">
          <cell r="B966">
            <v>41512</v>
          </cell>
        </row>
        <row r="967">
          <cell r="B967">
            <v>41512</v>
          </cell>
        </row>
        <row r="968">
          <cell r="B968">
            <v>41512</v>
          </cell>
        </row>
        <row r="969">
          <cell r="B969">
            <v>41512</v>
          </cell>
        </row>
        <row r="970">
          <cell r="B970">
            <v>41512</v>
          </cell>
        </row>
        <row r="971">
          <cell r="B971">
            <v>41512</v>
          </cell>
        </row>
        <row r="972">
          <cell r="B972">
            <v>41512</v>
          </cell>
        </row>
        <row r="973">
          <cell r="B973">
            <v>41512</v>
          </cell>
        </row>
        <row r="974">
          <cell r="B974">
            <v>41512</v>
          </cell>
        </row>
        <row r="975">
          <cell r="B975">
            <v>41513</v>
          </cell>
        </row>
        <row r="976">
          <cell r="B976">
            <v>41514</v>
          </cell>
        </row>
        <row r="977">
          <cell r="B977">
            <v>41514</v>
          </cell>
        </row>
        <row r="978">
          <cell r="B978">
            <v>41514</v>
          </cell>
        </row>
        <row r="979">
          <cell r="B979">
            <v>41514</v>
          </cell>
        </row>
        <row r="980">
          <cell r="B980">
            <v>41514</v>
          </cell>
        </row>
        <row r="981">
          <cell r="B981">
            <v>41514</v>
          </cell>
        </row>
        <row r="982">
          <cell r="B982">
            <v>41514</v>
          </cell>
        </row>
        <row r="983">
          <cell r="B983">
            <v>41514</v>
          </cell>
        </row>
        <row r="984">
          <cell r="B984">
            <v>41515</v>
          </cell>
        </row>
        <row r="985">
          <cell r="B985">
            <v>41515</v>
          </cell>
        </row>
        <row r="986">
          <cell r="B986">
            <v>41515</v>
          </cell>
        </row>
        <row r="987">
          <cell r="B987">
            <v>41515</v>
          </cell>
        </row>
        <row r="988">
          <cell r="B988">
            <v>41515</v>
          </cell>
        </row>
        <row r="989">
          <cell r="B989">
            <v>41516</v>
          </cell>
        </row>
        <row r="990">
          <cell r="B990">
            <v>41516</v>
          </cell>
        </row>
        <row r="991">
          <cell r="B991">
            <v>41516</v>
          </cell>
        </row>
        <row r="992">
          <cell r="B992">
            <v>41516</v>
          </cell>
        </row>
        <row r="993">
          <cell r="B993">
            <v>41516</v>
          </cell>
        </row>
        <row r="994">
          <cell r="B994">
            <v>41519</v>
          </cell>
        </row>
        <row r="995">
          <cell r="B995">
            <v>41519</v>
          </cell>
        </row>
        <row r="996">
          <cell r="B996">
            <v>41519</v>
          </cell>
        </row>
        <row r="997">
          <cell r="B997">
            <v>41519</v>
          </cell>
        </row>
        <row r="998">
          <cell r="B998">
            <v>41519</v>
          </cell>
        </row>
        <row r="999">
          <cell r="B999">
            <v>41519</v>
          </cell>
        </row>
        <row r="1000">
          <cell r="B1000">
            <v>41519</v>
          </cell>
        </row>
        <row r="1001">
          <cell r="B1001">
            <v>41519</v>
          </cell>
        </row>
        <row r="1002">
          <cell r="B1002">
            <v>41519</v>
          </cell>
        </row>
        <row r="1003">
          <cell r="B1003">
            <v>41519</v>
          </cell>
        </row>
        <row r="1004">
          <cell r="B1004">
            <v>41519</v>
          </cell>
        </row>
        <row r="1005">
          <cell r="B1005">
            <v>41519</v>
          </cell>
        </row>
        <row r="1006">
          <cell r="B1006">
            <v>41519</v>
          </cell>
        </row>
        <row r="1007">
          <cell r="B1007">
            <v>41519</v>
          </cell>
        </row>
        <row r="1008">
          <cell r="B1008">
            <v>41519</v>
          </cell>
        </row>
        <row r="1009">
          <cell r="B1009">
            <v>41519</v>
          </cell>
        </row>
        <row r="1010">
          <cell r="B1010">
            <v>41519</v>
          </cell>
        </row>
        <row r="1011">
          <cell r="B1011">
            <v>41519</v>
          </cell>
        </row>
        <row r="1012">
          <cell r="B1012">
            <v>41519</v>
          </cell>
        </row>
        <row r="1013">
          <cell r="B1013">
            <v>41519</v>
          </cell>
        </row>
        <row r="1014">
          <cell r="B1014">
            <v>41519</v>
          </cell>
        </row>
        <row r="1015">
          <cell r="B1015">
            <v>41519</v>
          </cell>
        </row>
        <row r="1016">
          <cell r="B1016">
            <v>41519</v>
          </cell>
        </row>
        <row r="1017">
          <cell r="B1017">
            <v>41519</v>
          </cell>
        </row>
        <row r="1018">
          <cell r="B1018">
            <v>41519</v>
          </cell>
        </row>
        <row r="1019">
          <cell r="B1019">
            <v>41519</v>
          </cell>
        </row>
        <row r="1020">
          <cell r="B1020">
            <v>41519</v>
          </cell>
        </row>
        <row r="1021">
          <cell r="B1021">
            <v>41520</v>
          </cell>
        </row>
        <row r="1022">
          <cell r="B1022">
            <v>41520</v>
          </cell>
        </row>
        <row r="1023">
          <cell r="B1023">
            <v>41520</v>
          </cell>
        </row>
        <row r="1024">
          <cell r="B1024">
            <v>41520</v>
          </cell>
        </row>
        <row r="1025">
          <cell r="B1025">
            <v>41520</v>
          </cell>
        </row>
        <row r="1026">
          <cell r="B1026">
            <v>41520</v>
          </cell>
        </row>
        <row r="1027">
          <cell r="B1027">
            <v>41520</v>
          </cell>
        </row>
        <row r="1028">
          <cell r="B1028">
            <v>41520</v>
          </cell>
        </row>
        <row r="1029">
          <cell r="B1029">
            <v>41520</v>
          </cell>
        </row>
        <row r="1030">
          <cell r="B1030">
            <v>41520</v>
          </cell>
        </row>
        <row r="1031">
          <cell r="B1031">
            <v>41521</v>
          </cell>
        </row>
        <row r="1032">
          <cell r="B1032">
            <v>41521</v>
          </cell>
        </row>
        <row r="1033">
          <cell r="B1033">
            <v>41521</v>
          </cell>
        </row>
        <row r="1034">
          <cell r="B1034">
            <v>41521</v>
          </cell>
        </row>
        <row r="1035">
          <cell r="B1035">
            <v>41521</v>
          </cell>
        </row>
        <row r="1036">
          <cell r="B1036">
            <v>41521</v>
          </cell>
        </row>
        <row r="1037">
          <cell r="B1037">
            <v>41521</v>
          </cell>
        </row>
        <row r="1038">
          <cell r="B1038">
            <v>41521</v>
          </cell>
        </row>
        <row r="1039">
          <cell r="B1039">
            <v>41522</v>
          </cell>
        </row>
        <row r="1040">
          <cell r="B1040">
            <v>41522</v>
          </cell>
        </row>
        <row r="1041">
          <cell r="B1041">
            <v>41522</v>
          </cell>
        </row>
        <row r="1042">
          <cell r="B1042">
            <v>41522</v>
          </cell>
        </row>
        <row r="1043">
          <cell r="B1043">
            <v>41522</v>
          </cell>
        </row>
        <row r="1044">
          <cell r="B1044">
            <v>41522</v>
          </cell>
        </row>
        <row r="1045">
          <cell r="B1045">
            <v>41522</v>
          </cell>
        </row>
        <row r="1046">
          <cell r="B1046">
            <v>41522</v>
          </cell>
        </row>
        <row r="1047">
          <cell r="B1047">
            <v>41522</v>
          </cell>
        </row>
        <row r="1048">
          <cell r="B1048">
            <v>41522</v>
          </cell>
        </row>
        <row r="1049">
          <cell r="B1049">
            <v>41522</v>
          </cell>
        </row>
        <row r="1050">
          <cell r="B1050">
            <v>41522</v>
          </cell>
        </row>
        <row r="1051">
          <cell r="B1051">
            <v>41522</v>
          </cell>
        </row>
        <row r="1052">
          <cell r="B1052">
            <v>41522</v>
          </cell>
        </row>
        <row r="1053">
          <cell r="B1053">
            <v>41522</v>
          </cell>
        </row>
        <row r="1054">
          <cell r="B1054">
            <v>41522</v>
          </cell>
        </row>
        <row r="1055">
          <cell r="B1055">
            <v>41522</v>
          </cell>
        </row>
        <row r="1056">
          <cell r="B1056">
            <v>41522</v>
          </cell>
        </row>
        <row r="1057">
          <cell r="B1057">
            <v>41522</v>
          </cell>
        </row>
        <row r="1058">
          <cell r="B1058">
            <v>41522</v>
          </cell>
        </row>
        <row r="1059">
          <cell r="B1059">
            <v>41522</v>
          </cell>
        </row>
        <row r="1060">
          <cell r="B1060">
            <v>41522</v>
          </cell>
        </row>
        <row r="1061">
          <cell r="B1061">
            <v>41522</v>
          </cell>
        </row>
        <row r="1062">
          <cell r="B1062">
            <v>41522</v>
          </cell>
        </row>
        <row r="1063">
          <cell r="B1063">
            <v>41522</v>
          </cell>
        </row>
        <row r="1064">
          <cell r="B1064">
            <v>41522</v>
          </cell>
        </row>
        <row r="1065">
          <cell r="B1065">
            <v>41523</v>
          </cell>
        </row>
        <row r="1066">
          <cell r="B1066">
            <v>41523</v>
          </cell>
        </row>
        <row r="1067">
          <cell r="B1067">
            <v>41523</v>
          </cell>
        </row>
        <row r="1068">
          <cell r="B1068">
            <v>41523</v>
          </cell>
        </row>
        <row r="1069">
          <cell r="B1069">
            <v>41523</v>
          </cell>
        </row>
        <row r="1070">
          <cell r="B1070">
            <v>41523</v>
          </cell>
        </row>
        <row r="1071">
          <cell r="B1071">
            <v>41523</v>
          </cell>
        </row>
        <row r="1072">
          <cell r="B1072">
            <v>41523</v>
          </cell>
        </row>
        <row r="1073">
          <cell r="B1073">
            <v>41523</v>
          </cell>
        </row>
        <row r="1074">
          <cell r="B1074">
            <v>41523</v>
          </cell>
        </row>
        <row r="1075">
          <cell r="B1075">
            <v>41523</v>
          </cell>
        </row>
        <row r="1076">
          <cell r="B1076">
            <v>41523</v>
          </cell>
        </row>
        <row r="1077">
          <cell r="B1077">
            <v>41523</v>
          </cell>
        </row>
        <row r="1078">
          <cell r="B1078">
            <v>41523</v>
          </cell>
        </row>
        <row r="1079">
          <cell r="B1079">
            <v>41523</v>
          </cell>
        </row>
        <row r="1080">
          <cell r="B1080">
            <v>41523</v>
          </cell>
        </row>
        <row r="1081">
          <cell r="B1081">
            <v>41523</v>
          </cell>
        </row>
        <row r="1082">
          <cell r="B1082">
            <v>41523</v>
          </cell>
        </row>
        <row r="1083">
          <cell r="B1083">
            <v>41523</v>
          </cell>
        </row>
        <row r="1084">
          <cell r="B1084">
            <v>41523</v>
          </cell>
        </row>
        <row r="1085">
          <cell r="B1085">
            <v>41524</v>
          </cell>
        </row>
        <row r="1086">
          <cell r="B1086">
            <v>41526</v>
          </cell>
        </row>
        <row r="1087">
          <cell r="B1087">
            <v>41526</v>
          </cell>
        </row>
        <row r="1088">
          <cell r="B1088">
            <v>41526</v>
          </cell>
        </row>
        <row r="1089">
          <cell r="B1089">
            <v>41526</v>
          </cell>
        </row>
        <row r="1090">
          <cell r="B1090">
            <v>41526</v>
          </cell>
        </row>
        <row r="1091">
          <cell r="B1091">
            <v>41526</v>
          </cell>
        </row>
        <row r="1092">
          <cell r="B1092">
            <v>41526</v>
          </cell>
        </row>
        <row r="1093">
          <cell r="B1093">
            <v>41526</v>
          </cell>
        </row>
        <row r="1094">
          <cell r="B1094">
            <v>41526</v>
          </cell>
        </row>
        <row r="1095">
          <cell r="B1095">
            <v>41526</v>
          </cell>
        </row>
        <row r="1096">
          <cell r="B1096">
            <v>41526</v>
          </cell>
        </row>
        <row r="1097">
          <cell r="B1097">
            <v>41526</v>
          </cell>
        </row>
        <row r="1098">
          <cell r="B1098">
            <v>41526</v>
          </cell>
        </row>
        <row r="1099">
          <cell r="B1099">
            <v>41526</v>
          </cell>
        </row>
        <row r="1100">
          <cell r="B1100">
            <v>41526</v>
          </cell>
        </row>
        <row r="1101">
          <cell r="B1101">
            <v>41526</v>
          </cell>
        </row>
        <row r="1102">
          <cell r="B1102">
            <v>41526</v>
          </cell>
        </row>
        <row r="1103">
          <cell r="B1103">
            <v>41526</v>
          </cell>
        </row>
        <row r="1104">
          <cell r="B1104">
            <v>41526</v>
          </cell>
        </row>
        <row r="1105">
          <cell r="B1105">
            <v>41526</v>
          </cell>
        </row>
        <row r="1106">
          <cell r="B1106">
            <v>41527</v>
          </cell>
        </row>
        <row r="1107">
          <cell r="B1107">
            <v>41527</v>
          </cell>
        </row>
        <row r="1108">
          <cell r="B1108">
            <v>41527</v>
          </cell>
        </row>
        <row r="1109">
          <cell r="B1109">
            <v>41527</v>
          </cell>
        </row>
        <row r="1110">
          <cell r="B1110">
            <v>41528</v>
          </cell>
        </row>
        <row r="1111">
          <cell r="B1111">
            <v>41529</v>
          </cell>
        </row>
        <row r="1112">
          <cell r="B1112">
            <v>41529</v>
          </cell>
        </row>
        <row r="1113">
          <cell r="B1113">
            <v>41529</v>
          </cell>
        </row>
        <row r="1114">
          <cell r="B1114">
            <v>41529</v>
          </cell>
        </row>
        <row r="1115">
          <cell r="B1115">
            <v>41529</v>
          </cell>
        </row>
        <row r="1116">
          <cell r="B1116">
            <v>41530</v>
          </cell>
        </row>
        <row r="1117">
          <cell r="B1117">
            <v>41530</v>
          </cell>
        </row>
        <row r="1118">
          <cell r="B1118">
            <v>41530</v>
          </cell>
        </row>
        <row r="1119">
          <cell r="B1119">
            <v>41531</v>
          </cell>
        </row>
        <row r="1120">
          <cell r="B1120">
            <v>41531</v>
          </cell>
        </row>
        <row r="1121">
          <cell r="B1121">
            <v>41531</v>
          </cell>
        </row>
        <row r="1122">
          <cell r="B1122">
            <v>41532</v>
          </cell>
        </row>
        <row r="1123">
          <cell r="B1123">
            <v>41532</v>
          </cell>
        </row>
        <row r="1124">
          <cell r="B1124">
            <v>41533</v>
          </cell>
        </row>
        <row r="1125">
          <cell r="B1125">
            <v>41533</v>
          </cell>
        </row>
        <row r="1126">
          <cell r="B1126">
            <v>41533</v>
          </cell>
        </row>
        <row r="1127">
          <cell r="B1127">
            <v>41533</v>
          </cell>
        </row>
        <row r="1128">
          <cell r="B1128">
            <v>41533</v>
          </cell>
        </row>
        <row r="1129">
          <cell r="B1129">
            <v>41534</v>
          </cell>
        </row>
        <row r="1130">
          <cell r="B1130">
            <v>41534</v>
          </cell>
        </row>
        <row r="1131">
          <cell r="B1131">
            <v>41534</v>
          </cell>
        </row>
        <row r="1132">
          <cell r="B1132">
            <v>41534</v>
          </cell>
        </row>
        <row r="1133">
          <cell r="B1133">
            <v>41534</v>
          </cell>
        </row>
        <row r="1134">
          <cell r="B1134">
            <v>41534</v>
          </cell>
        </row>
        <row r="1135">
          <cell r="B1135">
            <v>41534</v>
          </cell>
        </row>
        <row r="1136">
          <cell r="B1136">
            <v>41534</v>
          </cell>
        </row>
        <row r="1137">
          <cell r="B1137">
            <v>41534</v>
          </cell>
        </row>
        <row r="1138">
          <cell r="B1138">
            <v>41534</v>
          </cell>
        </row>
        <row r="1139">
          <cell r="B1139">
            <v>41534</v>
          </cell>
        </row>
        <row r="1140">
          <cell r="B1140">
            <v>41534</v>
          </cell>
        </row>
        <row r="1141">
          <cell r="B1141">
            <v>41534</v>
          </cell>
        </row>
        <row r="1142">
          <cell r="B1142">
            <v>41534</v>
          </cell>
        </row>
        <row r="1143">
          <cell r="B1143">
            <v>41534</v>
          </cell>
        </row>
        <row r="1144">
          <cell r="B1144">
            <v>41534</v>
          </cell>
        </row>
        <row r="1145">
          <cell r="B1145">
            <v>41534</v>
          </cell>
        </row>
        <row r="1146">
          <cell r="B1146">
            <v>41534</v>
          </cell>
        </row>
        <row r="1147">
          <cell r="B1147">
            <v>41534</v>
          </cell>
        </row>
        <row r="1148">
          <cell r="B1148">
            <v>41534</v>
          </cell>
        </row>
        <row r="1149">
          <cell r="B1149">
            <v>41534</v>
          </cell>
        </row>
        <row r="1150">
          <cell r="B1150">
            <v>41534</v>
          </cell>
        </row>
        <row r="1151">
          <cell r="B1151">
            <v>41534</v>
          </cell>
        </row>
        <row r="1152">
          <cell r="B1152">
            <v>41534</v>
          </cell>
        </row>
        <row r="1153">
          <cell r="B1153">
            <v>41534</v>
          </cell>
        </row>
        <row r="1154">
          <cell r="B1154">
            <v>41534</v>
          </cell>
        </row>
        <row r="1155">
          <cell r="B1155">
            <v>41535</v>
          </cell>
        </row>
        <row r="1156">
          <cell r="B1156">
            <v>41538</v>
          </cell>
        </row>
        <row r="1157">
          <cell r="B1157">
            <v>41539</v>
          </cell>
        </row>
        <row r="1158">
          <cell r="B1158">
            <v>41540</v>
          </cell>
        </row>
        <row r="1159">
          <cell r="B1159">
            <v>41540</v>
          </cell>
        </row>
        <row r="1160">
          <cell r="B1160">
            <v>41540</v>
          </cell>
        </row>
        <row r="1161">
          <cell r="B1161">
            <v>41541</v>
          </cell>
        </row>
        <row r="1162">
          <cell r="B1162">
            <v>41543</v>
          </cell>
        </row>
        <row r="1163">
          <cell r="B1163">
            <v>41545</v>
          </cell>
        </row>
        <row r="1164">
          <cell r="B1164">
            <v>41547</v>
          </cell>
        </row>
        <row r="1165">
          <cell r="B1165">
            <v>41547</v>
          </cell>
        </row>
        <row r="1166">
          <cell r="B1166">
            <v>41547</v>
          </cell>
        </row>
        <row r="1167">
          <cell r="B1167">
            <v>41547</v>
          </cell>
        </row>
        <row r="1168">
          <cell r="B1168">
            <v>41547</v>
          </cell>
        </row>
        <row r="1169">
          <cell r="B1169">
            <v>41547</v>
          </cell>
        </row>
        <row r="1170">
          <cell r="B1170">
            <v>41547</v>
          </cell>
        </row>
        <row r="1171">
          <cell r="B1171">
            <v>41547</v>
          </cell>
        </row>
        <row r="1172">
          <cell r="B1172">
            <v>41547</v>
          </cell>
        </row>
        <row r="1173">
          <cell r="B1173">
            <v>41547</v>
          </cell>
        </row>
        <row r="1174">
          <cell r="B1174">
            <v>41547</v>
          </cell>
        </row>
        <row r="1175">
          <cell r="B1175">
            <v>41547</v>
          </cell>
        </row>
        <row r="1176">
          <cell r="B1176">
            <v>41547</v>
          </cell>
        </row>
        <row r="1177">
          <cell r="B1177">
            <v>41548</v>
          </cell>
        </row>
        <row r="1178">
          <cell r="B1178">
            <v>41548</v>
          </cell>
        </row>
        <row r="1179">
          <cell r="B1179">
            <v>41548</v>
          </cell>
        </row>
        <row r="1180">
          <cell r="B1180">
            <v>41548</v>
          </cell>
        </row>
        <row r="1181">
          <cell r="B1181">
            <v>41548</v>
          </cell>
        </row>
        <row r="1182">
          <cell r="B1182">
            <v>41548</v>
          </cell>
        </row>
        <row r="1183">
          <cell r="B1183">
            <v>41548</v>
          </cell>
        </row>
        <row r="1184">
          <cell r="B1184">
            <v>41548</v>
          </cell>
        </row>
        <row r="1185">
          <cell r="B1185">
            <v>41548</v>
          </cell>
        </row>
        <row r="1186">
          <cell r="B1186">
            <v>41548</v>
          </cell>
        </row>
        <row r="1187">
          <cell r="B1187">
            <v>41548</v>
          </cell>
        </row>
        <row r="1188">
          <cell r="B1188">
            <v>41548</v>
          </cell>
        </row>
        <row r="1189">
          <cell r="B1189">
            <v>41548</v>
          </cell>
        </row>
        <row r="1190">
          <cell r="B1190">
            <v>41548</v>
          </cell>
        </row>
        <row r="1191">
          <cell r="B1191">
            <v>41548</v>
          </cell>
        </row>
        <row r="1192">
          <cell r="B1192">
            <v>41548</v>
          </cell>
        </row>
        <row r="1193">
          <cell r="B1193">
            <v>41548</v>
          </cell>
        </row>
        <row r="1194">
          <cell r="B1194">
            <v>41548</v>
          </cell>
        </row>
        <row r="1195">
          <cell r="B1195">
            <v>41548</v>
          </cell>
        </row>
        <row r="1196">
          <cell r="B1196">
            <v>41548</v>
          </cell>
        </row>
        <row r="1197">
          <cell r="B1197">
            <v>41548</v>
          </cell>
        </row>
        <row r="1198">
          <cell r="B1198">
            <v>41549</v>
          </cell>
        </row>
        <row r="1199">
          <cell r="B1199">
            <v>41549</v>
          </cell>
        </row>
        <row r="1200">
          <cell r="B1200">
            <v>41550</v>
          </cell>
        </row>
        <row r="1201">
          <cell r="B1201">
            <v>41550</v>
          </cell>
        </row>
        <row r="1202">
          <cell r="B1202">
            <v>41550</v>
          </cell>
        </row>
        <row r="1203">
          <cell r="B1203">
            <v>41550</v>
          </cell>
        </row>
        <row r="1204">
          <cell r="B1204">
            <v>41551</v>
          </cell>
        </row>
        <row r="1205">
          <cell r="B1205">
            <v>41551</v>
          </cell>
        </row>
        <row r="1206">
          <cell r="B1206">
            <v>41552</v>
          </cell>
        </row>
        <row r="1207">
          <cell r="B1207">
            <v>41552</v>
          </cell>
        </row>
        <row r="1208">
          <cell r="B1208">
            <v>41552</v>
          </cell>
        </row>
        <row r="1209">
          <cell r="B1209">
            <v>41552</v>
          </cell>
        </row>
        <row r="1210">
          <cell r="B1210">
            <v>41553</v>
          </cell>
        </row>
        <row r="1211">
          <cell r="B1211">
            <v>41554</v>
          </cell>
        </row>
        <row r="1212">
          <cell r="B1212">
            <v>41554</v>
          </cell>
        </row>
        <row r="1213">
          <cell r="B1213">
            <v>41554</v>
          </cell>
        </row>
        <row r="1214">
          <cell r="B1214">
            <v>41554</v>
          </cell>
        </row>
        <row r="1215">
          <cell r="B1215">
            <v>41554</v>
          </cell>
        </row>
        <row r="1216">
          <cell r="B1216">
            <v>41554</v>
          </cell>
        </row>
        <row r="1217">
          <cell r="B1217">
            <v>41555</v>
          </cell>
        </row>
        <row r="1218">
          <cell r="B1218">
            <v>41555</v>
          </cell>
        </row>
        <row r="1219">
          <cell r="B1219">
            <v>41555</v>
          </cell>
        </row>
        <row r="1220">
          <cell r="B1220">
            <v>41555</v>
          </cell>
        </row>
        <row r="1221">
          <cell r="B1221">
            <v>41555</v>
          </cell>
        </row>
        <row r="1222">
          <cell r="B1222">
            <v>41555</v>
          </cell>
        </row>
        <row r="1223">
          <cell r="B1223">
            <v>41555</v>
          </cell>
        </row>
        <row r="1224">
          <cell r="B1224">
            <v>41555</v>
          </cell>
        </row>
        <row r="1225">
          <cell r="B1225">
            <v>41555</v>
          </cell>
        </row>
        <row r="1226">
          <cell r="B1226">
            <v>41555</v>
          </cell>
        </row>
        <row r="1227">
          <cell r="B1227">
            <v>41555</v>
          </cell>
        </row>
        <row r="1228">
          <cell r="B1228">
            <v>41556</v>
          </cell>
        </row>
        <row r="1229">
          <cell r="B1229">
            <v>41556</v>
          </cell>
        </row>
        <row r="1230">
          <cell r="B1230">
            <v>41557</v>
          </cell>
        </row>
        <row r="1231">
          <cell r="B1231">
            <v>41557</v>
          </cell>
        </row>
        <row r="1232">
          <cell r="B1232">
            <v>41557</v>
          </cell>
        </row>
        <row r="1233">
          <cell r="B1233">
            <v>41557</v>
          </cell>
        </row>
        <row r="1234">
          <cell r="B1234">
            <v>41557</v>
          </cell>
        </row>
        <row r="1235">
          <cell r="B1235">
            <v>41557</v>
          </cell>
        </row>
        <row r="1236">
          <cell r="B1236">
            <v>41557</v>
          </cell>
        </row>
        <row r="1237">
          <cell r="B1237">
            <v>41557</v>
          </cell>
        </row>
        <row r="1238">
          <cell r="B1238">
            <v>41558</v>
          </cell>
        </row>
        <row r="1239">
          <cell r="B1239">
            <v>41558</v>
          </cell>
        </row>
        <row r="1240">
          <cell r="B1240">
            <v>41558</v>
          </cell>
        </row>
        <row r="1241">
          <cell r="B1241">
            <v>41558</v>
          </cell>
        </row>
        <row r="1242">
          <cell r="B1242">
            <v>41558</v>
          </cell>
        </row>
        <row r="1243">
          <cell r="B1243">
            <v>41558</v>
          </cell>
        </row>
        <row r="1244">
          <cell r="B1244">
            <v>41558</v>
          </cell>
        </row>
        <row r="1245">
          <cell r="B1245">
            <v>41562</v>
          </cell>
        </row>
        <row r="1246">
          <cell r="B1246">
            <v>41562</v>
          </cell>
        </row>
        <row r="1247">
          <cell r="B1247">
            <v>41562</v>
          </cell>
        </row>
        <row r="1248">
          <cell r="B1248">
            <v>41562</v>
          </cell>
        </row>
        <row r="1249">
          <cell r="B1249">
            <v>41562</v>
          </cell>
        </row>
        <row r="1250">
          <cell r="B1250">
            <v>41562</v>
          </cell>
        </row>
        <row r="1251">
          <cell r="B1251">
            <v>41562</v>
          </cell>
        </row>
        <row r="1252">
          <cell r="B1252">
            <v>41562</v>
          </cell>
        </row>
        <row r="1253">
          <cell r="B1253">
            <v>41562</v>
          </cell>
        </row>
        <row r="1254">
          <cell r="B1254">
            <v>41562</v>
          </cell>
        </row>
        <row r="1255">
          <cell r="B1255">
            <v>41563</v>
          </cell>
        </row>
        <row r="1256">
          <cell r="B1256">
            <v>41563</v>
          </cell>
        </row>
        <row r="1257">
          <cell r="B1257">
            <v>41563</v>
          </cell>
        </row>
        <row r="1258">
          <cell r="B1258">
            <v>41563</v>
          </cell>
        </row>
        <row r="1259">
          <cell r="B1259">
            <v>41563</v>
          </cell>
        </row>
        <row r="1260">
          <cell r="B1260">
            <v>41563</v>
          </cell>
        </row>
        <row r="1261">
          <cell r="B1261">
            <v>41563</v>
          </cell>
        </row>
        <row r="1262">
          <cell r="B1262">
            <v>41563</v>
          </cell>
        </row>
        <row r="1263">
          <cell r="B1263">
            <v>41563</v>
          </cell>
        </row>
        <row r="1264">
          <cell r="B1264">
            <v>41563</v>
          </cell>
        </row>
        <row r="1265">
          <cell r="B1265">
            <v>41564</v>
          </cell>
        </row>
        <row r="1266">
          <cell r="B1266">
            <v>41568</v>
          </cell>
        </row>
        <row r="1267">
          <cell r="B1267">
            <v>41568</v>
          </cell>
        </row>
        <row r="1268">
          <cell r="B1268">
            <v>41568</v>
          </cell>
        </row>
        <row r="1269">
          <cell r="B1269">
            <v>41568</v>
          </cell>
        </row>
        <row r="1270">
          <cell r="B1270">
            <v>41568</v>
          </cell>
        </row>
        <row r="1271">
          <cell r="B1271">
            <v>41568</v>
          </cell>
        </row>
        <row r="1272">
          <cell r="B1272">
            <v>41569</v>
          </cell>
        </row>
        <row r="1273">
          <cell r="B1273">
            <v>41569</v>
          </cell>
        </row>
        <row r="1274">
          <cell r="B1274">
            <v>41569</v>
          </cell>
        </row>
        <row r="1275">
          <cell r="B1275">
            <v>41569</v>
          </cell>
        </row>
        <row r="1276">
          <cell r="B1276">
            <v>41569</v>
          </cell>
        </row>
        <row r="1277">
          <cell r="B1277">
            <v>41569</v>
          </cell>
        </row>
        <row r="1278">
          <cell r="B1278">
            <v>41570</v>
          </cell>
        </row>
        <row r="1279">
          <cell r="B1279">
            <v>41570</v>
          </cell>
        </row>
        <row r="1280">
          <cell r="B1280">
            <v>41575</v>
          </cell>
        </row>
        <row r="1281">
          <cell r="B1281">
            <v>41575</v>
          </cell>
        </row>
        <row r="1282">
          <cell r="B1282">
            <v>41575</v>
          </cell>
        </row>
        <row r="1283">
          <cell r="B1283">
            <v>41575</v>
          </cell>
        </row>
        <row r="1284">
          <cell r="B1284">
            <v>41575</v>
          </cell>
        </row>
        <row r="1285">
          <cell r="B1285">
            <v>41575</v>
          </cell>
        </row>
        <row r="1286">
          <cell r="B1286">
            <v>41575</v>
          </cell>
        </row>
        <row r="1287">
          <cell r="B1287">
            <v>41576</v>
          </cell>
        </row>
        <row r="1288">
          <cell r="B1288">
            <v>41577</v>
          </cell>
        </row>
        <row r="1289">
          <cell r="B1289">
            <v>41577</v>
          </cell>
        </row>
        <row r="1290">
          <cell r="B1290">
            <v>41577</v>
          </cell>
        </row>
        <row r="1291">
          <cell r="B1291">
            <v>41577</v>
          </cell>
        </row>
        <row r="1292">
          <cell r="B1292">
            <v>41577</v>
          </cell>
        </row>
        <row r="1293">
          <cell r="B1293">
            <v>41578</v>
          </cell>
        </row>
        <row r="1294">
          <cell r="B1294">
            <v>41578</v>
          </cell>
        </row>
        <row r="1295">
          <cell r="B1295">
            <v>41580</v>
          </cell>
        </row>
        <row r="1296">
          <cell r="B1296">
            <v>41582</v>
          </cell>
        </row>
        <row r="1297">
          <cell r="B1297">
            <v>41583</v>
          </cell>
        </row>
        <row r="1298">
          <cell r="B1298">
            <v>41583</v>
          </cell>
        </row>
        <row r="1299">
          <cell r="B1299">
            <v>41583</v>
          </cell>
        </row>
        <row r="1300">
          <cell r="B1300">
            <v>41583</v>
          </cell>
        </row>
        <row r="1301">
          <cell r="B1301">
            <v>41583</v>
          </cell>
        </row>
        <row r="1302">
          <cell r="B1302">
            <v>41583</v>
          </cell>
        </row>
        <row r="1303">
          <cell r="B1303">
            <v>41583</v>
          </cell>
        </row>
        <row r="1304">
          <cell r="B1304">
            <v>41583</v>
          </cell>
        </row>
        <row r="1305">
          <cell r="B1305">
            <v>41583</v>
          </cell>
        </row>
        <row r="1306">
          <cell r="B1306">
            <v>41583</v>
          </cell>
        </row>
        <row r="1307">
          <cell r="B1307">
            <v>41583</v>
          </cell>
        </row>
        <row r="1308">
          <cell r="B1308">
            <v>41583</v>
          </cell>
        </row>
        <row r="1309">
          <cell r="B1309">
            <v>41583</v>
          </cell>
        </row>
        <row r="1310">
          <cell r="B1310">
            <v>41583</v>
          </cell>
        </row>
        <row r="1311">
          <cell r="B1311">
            <v>41583</v>
          </cell>
        </row>
        <row r="1312">
          <cell r="B1312">
            <v>41583</v>
          </cell>
        </row>
        <row r="1313">
          <cell r="B1313">
            <v>41583</v>
          </cell>
        </row>
        <row r="1314">
          <cell r="B1314">
            <v>41583</v>
          </cell>
        </row>
        <row r="1315">
          <cell r="B1315">
            <v>41583</v>
          </cell>
        </row>
        <row r="1316">
          <cell r="B1316">
            <v>41583</v>
          </cell>
        </row>
        <row r="1317">
          <cell r="B1317">
            <v>41583</v>
          </cell>
        </row>
        <row r="1318">
          <cell r="B1318">
            <v>41584</v>
          </cell>
        </row>
        <row r="1319">
          <cell r="B1319">
            <v>41584</v>
          </cell>
        </row>
        <row r="1320">
          <cell r="B1320">
            <v>41584</v>
          </cell>
        </row>
        <row r="1321">
          <cell r="B1321">
            <v>41584</v>
          </cell>
        </row>
        <row r="1322">
          <cell r="B1322">
            <v>41584</v>
          </cell>
        </row>
        <row r="1323">
          <cell r="B1323">
            <v>41585</v>
          </cell>
        </row>
        <row r="1324">
          <cell r="B1324">
            <v>41585</v>
          </cell>
        </row>
        <row r="1325">
          <cell r="B1325">
            <v>41585</v>
          </cell>
        </row>
        <row r="1326">
          <cell r="B1326">
            <v>41586</v>
          </cell>
        </row>
        <row r="1327">
          <cell r="B1327">
            <v>41586</v>
          </cell>
        </row>
        <row r="1328">
          <cell r="B1328">
            <v>41586</v>
          </cell>
        </row>
        <row r="1329">
          <cell r="B1329">
            <v>41586</v>
          </cell>
        </row>
        <row r="1330">
          <cell r="B1330">
            <v>41586</v>
          </cell>
        </row>
        <row r="1331">
          <cell r="B1331">
            <v>41586</v>
          </cell>
        </row>
        <row r="1332">
          <cell r="B1332">
            <v>41586</v>
          </cell>
        </row>
        <row r="1333">
          <cell r="B1333">
            <v>41586</v>
          </cell>
        </row>
        <row r="1334">
          <cell r="B1334">
            <v>41586</v>
          </cell>
        </row>
        <row r="1335">
          <cell r="B1335">
            <v>41586</v>
          </cell>
        </row>
        <row r="1336">
          <cell r="B1336">
            <v>41586</v>
          </cell>
        </row>
        <row r="1337">
          <cell r="B1337">
            <v>41586</v>
          </cell>
        </row>
        <row r="1338">
          <cell r="B1338">
            <v>41586</v>
          </cell>
        </row>
        <row r="1339">
          <cell r="B1339">
            <v>41586</v>
          </cell>
        </row>
        <row r="1340">
          <cell r="B1340">
            <v>41586</v>
          </cell>
        </row>
        <row r="1341">
          <cell r="B1341">
            <v>41586</v>
          </cell>
        </row>
        <row r="1342">
          <cell r="B1342">
            <v>41587</v>
          </cell>
        </row>
        <row r="1343">
          <cell r="B1343">
            <v>41587</v>
          </cell>
        </row>
        <row r="1344">
          <cell r="B1344">
            <v>41587</v>
          </cell>
        </row>
        <row r="1345">
          <cell r="B1345">
            <v>41588</v>
          </cell>
        </row>
        <row r="1346">
          <cell r="B1346">
            <v>41588</v>
          </cell>
        </row>
        <row r="1347">
          <cell r="B1347">
            <v>41589</v>
          </cell>
        </row>
        <row r="1348">
          <cell r="B1348">
            <v>41589</v>
          </cell>
        </row>
        <row r="1349">
          <cell r="B1349">
            <v>41589</v>
          </cell>
        </row>
        <row r="1350">
          <cell r="B1350">
            <v>41589</v>
          </cell>
        </row>
        <row r="1351">
          <cell r="B1351">
            <v>41589</v>
          </cell>
        </row>
        <row r="1352">
          <cell r="B1352">
            <v>41590</v>
          </cell>
        </row>
        <row r="1353">
          <cell r="B1353">
            <v>41590</v>
          </cell>
        </row>
        <row r="1354">
          <cell r="B1354">
            <v>41590</v>
          </cell>
        </row>
        <row r="1355">
          <cell r="B1355">
            <v>41590</v>
          </cell>
        </row>
        <row r="1356">
          <cell r="B1356">
            <v>41590</v>
          </cell>
        </row>
        <row r="1357">
          <cell r="B1357">
            <v>41590</v>
          </cell>
        </row>
        <row r="1358">
          <cell r="B1358">
            <v>41590</v>
          </cell>
        </row>
        <row r="1359">
          <cell r="B1359">
            <v>41590</v>
          </cell>
        </row>
        <row r="1360">
          <cell r="B1360">
            <v>41590</v>
          </cell>
        </row>
        <row r="1361">
          <cell r="B1361">
            <v>41590</v>
          </cell>
        </row>
        <row r="1362">
          <cell r="B1362">
            <v>41590</v>
          </cell>
        </row>
        <row r="1363">
          <cell r="B1363">
            <v>41590</v>
          </cell>
        </row>
        <row r="1364">
          <cell r="B1364">
            <v>41590</v>
          </cell>
        </row>
        <row r="1365">
          <cell r="B1365">
            <v>41590</v>
          </cell>
        </row>
        <row r="1366">
          <cell r="B1366">
            <v>41590</v>
          </cell>
        </row>
        <row r="1367">
          <cell r="B1367">
            <v>41590</v>
          </cell>
        </row>
        <row r="1368">
          <cell r="B1368">
            <v>41590</v>
          </cell>
        </row>
        <row r="1369">
          <cell r="B1369">
            <v>41590</v>
          </cell>
        </row>
        <row r="1370">
          <cell r="B1370">
            <v>41590</v>
          </cell>
        </row>
        <row r="1371">
          <cell r="B1371">
            <v>41590</v>
          </cell>
        </row>
        <row r="1372">
          <cell r="B1372">
            <v>41591</v>
          </cell>
        </row>
        <row r="1373">
          <cell r="B1373">
            <v>41591</v>
          </cell>
        </row>
        <row r="1374">
          <cell r="B1374">
            <v>41591</v>
          </cell>
        </row>
        <row r="1375">
          <cell r="B1375">
            <v>41591</v>
          </cell>
        </row>
        <row r="1376">
          <cell r="B1376">
            <v>41591</v>
          </cell>
        </row>
        <row r="1377">
          <cell r="B1377">
            <v>41591</v>
          </cell>
        </row>
        <row r="1378">
          <cell r="B1378">
            <v>41592</v>
          </cell>
        </row>
        <row r="1379">
          <cell r="B1379">
            <v>41592</v>
          </cell>
        </row>
        <row r="1380">
          <cell r="B1380">
            <v>41592</v>
          </cell>
        </row>
        <row r="1381">
          <cell r="B1381">
            <v>41592</v>
          </cell>
        </row>
        <row r="1382">
          <cell r="B1382">
            <v>41592</v>
          </cell>
        </row>
        <row r="1383">
          <cell r="B1383">
            <v>41593</v>
          </cell>
        </row>
        <row r="1384">
          <cell r="B1384">
            <v>41593</v>
          </cell>
        </row>
        <row r="1385">
          <cell r="B1385">
            <v>41593</v>
          </cell>
        </row>
        <row r="1386">
          <cell r="B1386">
            <v>41593</v>
          </cell>
        </row>
        <row r="1387">
          <cell r="B1387">
            <v>41593</v>
          </cell>
        </row>
        <row r="1388">
          <cell r="B1388">
            <v>41593</v>
          </cell>
        </row>
        <row r="1389">
          <cell r="B1389">
            <v>41593</v>
          </cell>
        </row>
        <row r="1390">
          <cell r="B1390">
            <v>41593</v>
          </cell>
        </row>
        <row r="1391">
          <cell r="B1391">
            <v>41596</v>
          </cell>
        </row>
        <row r="1392">
          <cell r="B1392">
            <v>41596</v>
          </cell>
        </row>
        <row r="1393">
          <cell r="B1393">
            <v>41596</v>
          </cell>
        </row>
        <row r="1394">
          <cell r="B1394">
            <v>41596</v>
          </cell>
        </row>
        <row r="1395">
          <cell r="B1395">
            <v>41596</v>
          </cell>
        </row>
        <row r="1396">
          <cell r="B1396">
            <v>41596</v>
          </cell>
        </row>
        <row r="1397">
          <cell r="B1397">
            <v>41596</v>
          </cell>
        </row>
        <row r="1398">
          <cell r="B1398">
            <v>41596</v>
          </cell>
        </row>
        <row r="1399">
          <cell r="B1399">
            <v>41596</v>
          </cell>
        </row>
        <row r="1400">
          <cell r="B1400">
            <v>41596</v>
          </cell>
        </row>
        <row r="1401">
          <cell r="B1401">
            <v>41596</v>
          </cell>
        </row>
        <row r="1402">
          <cell r="B1402">
            <v>41596</v>
          </cell>
        </row>
        <row r="1403">
          <cell r="B1403">
            <v>41596</v>
          </cell>
        </row>
        <row r="1404">
          <cell r="B1404">
            <v>41596</v>
          </cell>
        </row>
        <row r="1405">
          <cell r="B1405">
            <v>41596</v>
          </cell>
        </row>
        <row r="1406">
          <cell r="B1406">
            <v>41596</v>
          </cell>
        </row>
        <row r="1407">
          <cell r="B1407">
            <v>41597</v>
          </cell>
        </row>
        <row r="1408">
          <cell r="B1408">
            <v>41597</v>
          </cell>
        </row>
        <row r="1409">
          <cell r="B1409">
            <v>41597</v>
          </cell>
        </row>
        <row r="1410">
          <cell r="B1410">
            <v>41597</v>
          </cell>
        </row>
        <row r="1411">
          <cell r="B1411">
            <v>41597</v>
          </cell>
        </row>
        <row r="1412">
          <cell r="B1412">
            <v>41598</v>
          </cell>
        </row>
        <row r="1413">
          <cell r="B1413">
            <v>41598</v>
          </cell>
        </row>
        <row r="1414">
          <cell r="B1414">
            <v>41598</v>
          </cell>
        </row>
        <row r="1415">
          <cell r="B1415">
            <v>41598</v>
          </cell>
        </row>
        <row r="1416">
          <cell r="B1416">
            <v>41598</v>
          </cell>
        </row>
        <row r="1417">
          <cell r="B1417">
            <v>41598</v>
          </cell>
        </row>
        <row r="1418">
          <cell r="B1418">
            <v>41598</v>
          </cell>
        </row>
        <row r="1419">
          <cell r="B1419">
            <v>41598</v>
          </cell>
        </row>
        <row r="1420">
          <cell r="B1420">
            <v>41598</v>
          </cell>
        </row>
        <row r="1421">
          <cell r="B1421">
            <v>41599</v>
          </cell>
        </row>
        <row r="1422">
          <cell r="B1422">
            <v>41599</v>
          </cell>
        </row>
        <row r="1423">
          <cell r="B1423">
            <v>41599</v>
          </cell>
        </row>
        <row r="1424">
          <cell r="B1424">
            <v>41599</v>
          </cell>
        </row>
        <row r="1425">
          <cell r="B1425">
            <v>41599</v>
          </cell>
        </row>
        <row r="1426">
          <cell r="B1426">
            <v>41599</v>
          </cell>
        </row>
        <row r="1427">
          <cell r="B1427">
            <v>41600</v>
          </cell>
        </row>
        <row r="1428">
          <cell r="B1428">
            <v>41600</v>
          </cell>
        </row>
        <row r="1429">
          <cell r="B1429">
            <v>41600</v>
          </cell>
        </row>
        <row r="1430">
          <cell r="B1430">
            <v>41600</v>
          </cell>
        </row>
        <row r="1431">
          <cell r="B1431">
            <v>41600</v>
          </cell>
        </row>
        <row r="1432">
          <cell r="B1432">
            <v>41600</v>
          </cell>
        </row>
        <row r="1433">
          <cell r="B1433">
            <v>41600</v>
          </cell>
        </row>
        <row r="1434">
          <cell r="B1434">
            <v>41600</v>
          </cell>
        </row>
        <row r="1435">
          <cell r="B1435">
            <v>41600</v>
          </cell>
        </row>
        <row r="1436">
          <cell r="B1436">
            <v>41601</v>
          </cell>
        </row>
        <row r="1437">
          <cell r="B1437">
            <v>41601</v>
          </cell>
        </row>
        <row r="1438">
          <cell r="B1438">
            <v>41602</v>
          </cell>
        </row>
        <row r="1439">
          <cell r="B1439">
            <v>41603</v>
          </cell>
        </row>
        <row r="1440">
          <cell r="B1440">
            <v>41603</v>
          </cell>
        </row>
        <row r="1441">
          <cell r="B1441">
            <v>41603</v>
          </cell>
        </row>
        <row r="1442">
          <cell r="B1442">
            <v>41603</v>
          </cell>
        </row>
        <row r="1443">
          <cell r="B1443">
            <v>41603</v>
          </cell>
        </row>
        <row r="1444">
          <cell r="B1444">
            <v>41603</v>
          </cell>
        </row>
        <row r="1445">
          <cell r="B1445">
            <v>41603</v>
          </cell>
        </row>
        <row r="1446">
          <cell r="B1446">
            <v>41603</v>
          </cell>
        </row>
        <row r="1447">
          <cell r="B1447">
            <v>41603</v>
          </cell>
        </row>
        <row r="1448">
          <cell r="B1448">
            <v>41603</v>
          </cell>
        </row>
        <row r="1449">
          <cell r="B1449">
            <v>41604</v>
          </cell>
        </row>
        <row r="1450">
          <cell r="B1450">
            <v>41604</v>
          </cell>
        </row>
        <row r="1451">
          <cell r="B1451">
            <v>41604</v>
          </cell>
        </row>
        <row r="1452">
          <cell r="B1452">
            <v>41604</v>
          </cell>
        </row>
        <row r="1453">
          <cell r="B1453">
            <v>41604</v>
          </cell>
        </row>
        <row r="1454">
          <cell r="B1454">
            <v>41604</v>
          </cell>
        </row>
        <row r="1455">
          <cell r="B1455">
            <v>41604</v>
          </cell>
        </row>
        <row r="1456">
          <cell r="B1456">
            <v>41604</v>
          </cell>
        </row>
        <row r="1457">
          <cell r="B1457">
            <v>41604</v>
          </cell>
        </row>
        <row r="1458">
          <cell r="B1458">
            <v>41604</v>
          </cell>
        </row>
        <row r="1459">
          <cell r="B1459">
            <v>41604</v>
          </cell>
        </row>
        <row r="1460">
          <cell r="B1460">
            <v>41605</v>
          </cell>
        </row>
        <row r="1461">
          <cell r="B1461">
            <v>41605</v>
          </cell>
        </row>
        <row r="1462">
          <cell r="B1462">
            <v>41605</v>
          </cell>
        </row>
        <row r="1463">
          <cell r="B1463">
            <v>41605</v>
          </cell>
        </row>
        <row r="1464">
          <cell r="B1464">
            <v>41605</v>
          </cell>
        </row>
        <row r="1465">
          <cell r="B1465">
            <v>41606</v>
          </cell>
        </row>
        <row r="1466">
          <cell r="B1466">
            <v>41606</v>
          </cell>
        </row>
        <row r="1467">
          <cell r="B1467">
            <v>41606</v>
          </cell>
        </row>
        <row r="1468">
          <cell r="B1468">
            <v>41606</v>
          </cell>
        </row>
        <row r="1469">
          <cell r="B1469">
            <v>41606</v>
          </cell>
        </row>
        <row r="1470">
          <cell r="B1470">
            <v>41606</v>
          </cell>
        </row>
        <row r="1471">
          <cell r="B1471">
            <v>41606</v>
          </cell>
        </row>
        <row r="1472">
          <cell r="B1472">
            <v>41607</v>
          </cell>
        </row>
        <row r="1473">
          <cell r="B1473">
            <v>41607</v>
          </cell>
        </row>
        <row r="1474">
          <cell r="B1474">
            <v>41607</v>
          </cell>
        </row>
        <row r="1475">
          <cell r="B1475">
            <v>41607</v>
          </cell>
        </row>
        <row r="1476">
          <cell r="B1476">
            <v>41608</v>
          </cell>
        </row>
        <row r="1477">
          <cell r="B1477">
            <v>41608</v>
          </cell>
        </row>
        <row r="1478">
          <cell r="B1478">
            <v>41610</v>
          </cell>
        </row>
        <row r="1479">
          <cell r="B1479">
            <v>41610</v>
          </cell>
        </row>
        <row r="1480">
          <cell r="B1480">
            <v>41610</v>
          </cell>
        </row>
        <row r="1481">
          <cell r="B1481">
            <v>41610</v>
          </cell>
        </row>
        <row r="1482">
          <cell r="B1482">
            <v>41610</v>
          </cell>
        </row>
        <row r="1483">
          <cell r="B1483">
            <v>41610</v>
          </cell>
        </row>
        <row r="1484">
          <cell r="B1484">
            <v>41610</v>
          </cell>
        </row>
        <row r="1485">
          <cell r="B1485">
            <v>41610</v>
          </cell>
        </row>
        <row r="1486">
          <cell r="B1486">
            <v>41610</v>
          </cell>
        </row>
        <row r="1487">
          <cell r="B1487">
            <v>41610</v>
          </cell>
        </row>
        <row r="1488">
          <cell r="B1488">
            <v>41610</v>
          </cell>
        </row>
        <row r="1489">
          <cell r="B1489">
            <v>41610</v>
          </cell>
        </row>
        <row r="1490">
          <cell r="B1490">
            <v>41610</v>
          </cell>
        </row>
        <row r="1491">
          <cell r="B1491">
            <v>41610</v>
          </cell>
        </row>
        <row r="1492">
          <cell r="B1492">
            <v>41610</v>
          </cell>
        </row>
        <row r="1493">
          <cell r="B1493">
            <v>41611</v>
          </cell>
        </row>
        <row r="1494">
          <cell r="B1494">
            <v>41611</v>
          </cell>
        </row>
        <row r="1495">
          <cell r="B1495">
            <v>41611</v>
          </cell>
        </row>
        <row r="1496">
          <cell r="B1496">
            <v>41611</v>
          </cell>
        </row>
        <row r="1497">
          <cell r="B1497">
            <v>41611</v>
          </cell>
        </row>
        <row r="1498">
          <cell r="B1498">
            <v>41611</v>
          </cell>
        </row>
        <row r="1499">
          <cell r="B1499">
            <v>41611</v>
          </cell>
        </row>
        <row r="1500">
          <cell r="B1500">
            <v>41611</v>
          </cell>
        </row>
        <row r="1501">
          <cell r="B1501">
            <v>41611</v>
          </cell>
        </row>
        <row r="1502">
          <cell r="B1502">
            <v>41611</v>
          </cell>
        </row>
        <row r="1503">
          <cell r="B1503">
            <v>41611</v>
          </cell>
        </row>
        <row r="1504">
          <cell r="B1504">
            <v>41611</v>
          </cell>
        </row>
        <row r="1505">
          <cell r="B1505">
            <v>41612</v>
          </cell>
        </row>
        <row r="1506">
          <cell r="B1506">
            <v>41612</v>
          </cell>
        </row>
        <row r="1507">
          <cell r="B1507">
            <v>41612</v>
          </cell>
        </row>
        <row r="1508">
          <cell r="B1508">
            <v>41612</v>
          </cell>
        </row>
        <row r="1509">
          <cell r="B1509">
            <v>41612</v>
          </cell>
        </row>
        <row r="1510">
          <cell r="B1510">
            <v>41612</v>
          </cell>
        </row>
        <row r="1511">
          <cell r="B1511">
            <v>41612</v>
          </cell>
        </row>
        <row r="1512">
          <cell r="B1512">
            <v>41612</v>
          </cell>
        </row>
        <row r="1513">
          <cell r="B1513">
            <v>41613</v>
          </cell>
        </row>
        <row r="1514">
          <cell r="B1514">
            <v>41613</v>
          </cell>
        </row>
        <row r="1515">
          <cell r="B1515">
            <v>41613</v>
          </cell>
        </row>
        <row r="1516">
          <cell r="B1516">
            <v>41613</v>
          </cell>
        </row>
        <row r="1517">
          <cell r="B1517">
            <v>41613</v>
          </cell>
        </row>
        <row r="1518">
          <cell r="B1518">
            <v>41613</v>
          </cell>
        </row>
        <row r="1519">
          <cell r="B1519">
            <v>41613</v>
          </cell>
        </row>
        <row r="1520">
          <cell r="B1520">
            <v>41613</v>
          </cell>
        </row>
        <row r="1521">
          <cell r="B1521">
            <v>41613</v>
          </cell>
        </row>
        <row r="1522">
          <cell r="B1522">
            <v>41613</v>
          </cell>
        </row>
        <row r="1523">
          <cell r="B1523">
            <v>41613</v>
          </cell>
        </row>
        <row r="1524">
          <cell r="B1524">
            <v>41613</v>
          </cell>
        </row>
        <row r="1525">
          <cell r="B1525">
            <v>41613</v>
          </cell>
        </row>
        <row r="1526">
          <cell r="B1526">
            <v>41613</v>
          </cell>
        </row>
        <row r="1527">
          <cell r="B1527">
            <v>41613</v>
          </cell>
        </row>
        <row r="1528">
          <cell r="B1528">
            <v>41613</v>
          </cell>
        </row>
        <row r="1529">
          <cell r="B1529">
            <v>41613</v>
          </cell>
        </row>
        <row r="1530">
          <cell r="B1530">
            <v>41614</v>
          </cell>
        </row>
        <row r="1531">
          <cell r="B1531">
            <v>41614</v>
          </cell>
        </row>
        <row r="1532">
          <cell r="B1532">
            <v>41614</v>
          </cell>
        </row>
        <row r="1533">
          <cell r="B1533">
            <v>41615</v>
          </cell>
        </row>
        <row r="1534">
          <cell r="B1534">
            <v>41615</v>
          </cell>
        </row>
        <row r="1535">
          <cell r="B1535">
            <v>41615</v>
          </cell>
        </row>
        <row r="1536">
          <cell r="B1536">
            <v>41615</v>
          </cell>
        </row>
        <row r="1537">
          <cell r="B1537">
            <v>41615</v>
          </cell>
        </row>
        <row r="1538">
          <cell r="B1538">
            <v>41615</v>
          </cell>
        </row>
        <row r="1539">
          <cell r="B1539">
            <v>41615</v>
          </cell>
        </row>
        <row r="1540">
          <cell r="B1540">
            <v>41617</v>
          </cell>
        </row>
        <row r="1541">
          <cell r="B1541">
            <v>41617</v>
          </cell>
        </row>
        <row r="1542">
          <cell r="B1542">
            <v>41617</v>
          </cell>
        </row>
        <row r="1543">
          <cell r="B1543">
            <v>41617</v>
          </cell>
        </row>
        <row r="1544">
          <cell r="B1544">
            <v>41617</v>
          </cell>
        </row>
        <row r="1545">
          <cell r="B1545">
            <v>41617</v>
          </cell>
        </row>
        <row r="1546">
          <cell r="B1546">
            <v>41617</v>
          </cell>
        </row>
        <row r="1547">
          <cell r="B1547">
            <v>41617</v>
          </cell>
        </row>
        <row r="1548">
          <cell r="B1548">
            <v>41617</v>
          </cell>
        </row>
        <row r="1549">
          <cell r="B1549">
            <v>41617</v>
          </cell>
        </row>
        <row r="1550">
          <cell r="B1550">
            <v>41617</v>
          </cell>
        </row>
        <row r="1551">
          <cell r="B1551">
            <v>41617</v>
          </cell>
        </row>
        <row r="1552">
          <cell r="B1552">
            <v>41617</v>
          </cell>
        </row>
        <row r="1553">
          <cell r="B1553">
            <v>41617</v>
          </cell>
        </row>
        <row r="1554">
          <cell r="B1554">
            <v>41617</v>
          </cell>
        </row>
        <row r="1555">
          <cell r="B1555">
            <v>41617</v>
          </cell>
        </row>
        <row r="1556">
          <cell r="B1556">
            <v>41617</v>
          </cell>
        </row>
        <row r="1557">
          <cell r="B1557">
            <v>41617</v>
          </cell>
        </row>
        <row r="1558">
          <cell r="B1558">
            <v>41617</v>
          </cell>
        </row>
        <row r="1559">
          <cell r="B1559">
            <v>41617</v>
          </cell>
        </row>
        <row r="1560">
          <cell r="B1560">
            <v>41617</v>
          </cell>
        </row>
        <row r="1561">
          <cell r="B1561">
            <v>41617</v>
          </cell>
        </row>
        <row r="1562">
          <cell r="B1562">
            <v>41617</v>
          </cell>
        </row>
        <row r="1563">
          <cell r="B1563">
            <v>41617</v>
          </cell>
        </row>
        <row r="1564">
          <cell r="B1564">
            <v>41617</v>
          </cell>
        </row>
        <row r="1565">
          <cell r="B1565">
            <v>41617</v>
          </cell>
        </row>
        <row r="1566">
          <cell r="B1566">
            <v>41617</v>
          </cell>
        </row>
        <row r="1567">
          <cell r="B1567">
            <v>41617</v>
          </cell>
        </row>
        <row r="1568">
          <cell r="B1568">
            <v>41617</v>
          </cell>
        </row>
        <row r="1569">
          <cell r="B1569">
            <v>41617</v>
          </cell>
        </row>
        <row r="1570">
          <cell r="B1570">
            <v>41618</v>
          </cell>
        </row>
        <row r="1571">
          <cell r="B1571">
            <v>41618</v>
          </cell>
        </row>
        <row r="1572">
          <cell r="B1572">
            <v>41618</v>
          </cell>
        </row>
        <row r="1573">
          <cell r="B1573">
            <v>41618</v>
          </cell>
        </row>
        <row r="1574">
          <cell r="B1574">
            <v>41618</v>
          </cell>
        </row>
        <row r="1575">
          <cell r="B1575">
            <v>41618</v>
          </cell>
        </row>
        <row r="1576">
          <cell r="B1576">
            <v>41618</v>
          </cell>
        </row>
        <row r="1577">
          <cell r="B1577">
            <v>41618</v>
          </cell>
        </row>
        <row r="1578">
          <cell r="B1578">
            <v>41618</v>
          </cell>
        </row>
        <row r="1579">
          <cell r="B1579">
            <v>41618</v>
          </cell>
        </row>
        <row r="1580">
          <cell r="B1580">
            <v>41619</v>
          </cell>
        </row>
        <row r="1581">
          <cell r="B1581">
            <v>41619</v>
          </cell>
        </row>
        <row r="1582">
          <cell r="B1582">
            <v>41619</v>
          </cell>
        </row>
        <row r="1583">
          <cell r="B1583">
            <v>41619</v>
          </cell>
        </row>
        <row r="1584">
          <cell r="B1584">
            <v>41619</v>
          </cell>
        </row>
        <row r="1585">
          <cell r="B1585">
            <v>41619</v>
          </cell>
        </row>
        <row r="1586">
          <cell r="B1586">
            <v>41619</v>
          </cell>
        </row>
        <row r="1587">
          <cell r="B1587">
            <v>41620</v>
          </cell>
        </row>
        <row r="1588">
          <cell r="B1588">
            <v>41620</v>
          </cell>
        </row>
        <row r="1589">
          <cell r="B1589">
            <v>41620</v>
          </cell>
        </row>
        <row r="1590">
          <cell r="B1590">
            <v>41620</v>
          </cell>
        </row>
        <row r="1591">
          <cell r="B1591">
            <v>41620</v>
          </cell>
        </row>
        <row r="1592">
          <cell r="B1592">
            <v>41620</v>
          </cell>
        </row>
        <row r="1593">
          <cell r="B1593">
            <v>41620</v>
          </cell>
        </row>
        <row r="1594">
          <cell r="B1594">
            <v>41620</v>
          </cell>
        </row>
        <row r="1595">
          <cell r="B1595">
            <v>41621</v>
          </cell>
        </row>
        <row r="1596">
          <cell r="B1596">
            <v>41621</v>
          </cell>
        </row>
        <row r="1597">
          <cell r="B1597">
            <v>41621</v>
          </cell>
        </row>
        <row r="1598">
          <cell r="B1598">
            <v>41621</v>
          </cell>
        </row>
        <row r="1599">
          <cell r="B1599">
            <v>41622</v>
          </cell>
        </row>
        <row r="1600">
          <cell r="B1600">
            <v>41622</v>
          </cell>
        </row>
        <row r="1601">
          <cell r="B1601">
            <v>41622</v>
          </cell>
        </row>
        <row r="1602">
          <cell r="B1602">
            <v>41624</v>
          </cell>
        </row>
        <row r="1603">
          <cell r="B1603">
            <v>41624</v>
          </cell>
        </row>
        <row r="1604">
          <cell r="B1604">
            <v>41624</v>
          </cell>
        </row>
        <row r="1605">
          <cell r="B1605">
            <v>41624</v>
          </cell>
        </row>
        <row r="1606">
          <cell r="B1606">
            <v>41624</v>
          </cell>
        </row>
        <row r="1607">
          <cell r="B1607">
            <v>41624</v>
          </cell>
        </row>
        <row r="1608">
          <cell r="B1608">
            <v>41624</v>
          </cell>
        </row>
        <row r="1609">
          <cell r="B1609">
            <v>41624</v>
          </cell>
        </row>
        <row r="1610">
          <cell r="B1610">
            <v>41625</v>
          </cell>
        </row>
        <row r="1611">
          <cell r="B1611">
            <v>41625</v>
          </cell>
        </row>
        <row r="1612">
          <cell r="B1612">
            <v>41625</v>
          </cell>
        </row>
        <row r="1613">
          <cell r="B1613">
            <v>41625</v>
          </cell>
        </row>
        <row r="1614">
          <cell r="B1614">
            <v>41625</v>
          </cell>
        </row>
        <row r="1615">
          <cell r="B1615">
            <v>41625</v>
          </cell>
        </row>
        <row r="1616">
          <cell r="B1616">
            <v>41625</v>
          </cell>
        </row>
        <row r="1617">
          <cell r="B1617">
            <v>41625</v>
          </cell>
        </row>
        <row r="1618">
          <cell r="B1618">
            <v>41625</v>
          </cell>
        </row>
        <row r="1619">
          <cell r="B1619">
            <v>41625</v>
          </cell>
        </row>
        <row r="1620">
          <cell r="B1620">
            <v>41625</v>
          </cell>
        </row>
        <row r="1621">
          <cell r="B1621">
            <v>41625</v>
          </cell>
        </row>
        <row r="1622">
          <cell r="B1622">
            <v>41625</v>
          </cell>
        </row>
        <row r="1623">
          <cell r="B1623">
            <v>41625</v>
          </cell>
        </row>
        <row r="1624">
          <cell r="B1624">
            <v>41625</v>
          </cell>
        </row>
        <row r="1625">
          <cell r="B1625">
            <v>41626</v>
          </cell>
        </row>
        <row r="1626">
          <cell r="B1626">
            <v>41626</v>
          </cell>
        </row>
        <row r="1627">
          <cell r="B1627">
            <v>41626</v>
          </cell>
        </row>
        <row r="1628">
          <cell r="B1628">
            <v>41627</v>
          </cell>
        </row>
        <row r="1629">
          <cell r="B1629">
            <v>41627</v>
          </cell>
        </row>
        <row r="1630">
          <cell r="B1630">
            <v>41627</v>
          </cell>
        </row>
        <row r="1631">
          <cell r="B1631">
            <v>41628</v>
          </cell>
        </row>
        <row r="1632">
          <cell r="B1632">
            <v>41628</v>
          </cell>
        </row>
        <row r="1633">
          <cell r="B1633">
            <v>41628</v>
          </cell>
        </row>
        <row r="1634">
          <cell r="B1634">
            <v>41628</v>
          </cell>
        </row>
        <row r="1635">
          <cell r="B1635">
            <v>41628</v>
          </cell>
        </row>
        <row r="1636">
          <cell r="B1636">
            <v>41628</v>
          </cell>
        </row>
        <row r="1637">
          <cell r="B1637">
            <v>41628</v>
          </cell>
        </row>
        <row r="1638">
          <cell r="B1638">
            <v>41628</v>
          </cell>
        </row>
        <row r="1639">
          <cell r="B1639">
            <v>41628</v>
          </cell>
        </row>
        <row r="1640">
          <cell r="B1640">
            <v>41628</v>
          </cell>
        </row>
        <row r="1641">
          <cell r="B1641">
            <v>41629</v>
          </cell>
        </row>
        <row r="1642">
          <cell r="B1642">
            <v>41629</v>
          </cell>
        </row>
        <row r="1643">
          <cell r="B1643">
            <v>41629</v>
          </cell>
        </row>
        <row r="1644">
          <cell r="B1644">
            <v>41631</v>
          </cell>
        </row>
        <row r="1645">
          <cell r="B1645">
            <v>41631</v>
          </cell>
        </row>
        <row r="1646">
          <cell r="B1646">
            <v>41631</v>
          </cell>
        </row>
        <row r="1647">
          <cell r="B1647">
            <v>41632</v>
          </cell>
        </row>
        <row r="1648">
          <cell r="B1648">
            <v>41632</v>
          </cell>
        </row>
        <row r="1649">
          <cell r="B1649">
            <v>41632</v>
          </cell>
        </row>
        <row r="1650">
          <cell r="B1650">
            <v>41632</v>
          </cell>
        </row>
        <row r="1651">
          <cell r="B1651">
            <v>41633</v>
          </cell>
        </row>
        <row r="1652">
          <cell r="B1652">
            <v>41633</v>
          </cell>
        </row>
        <row r="1653">
          <cell r="B1653">
            <v>41633</v>
          </cell>
        </row>
        <row r="1654">
          <cell r="B1654">
            <v>41633</v>
          </cell>
        </row>
        <row r="1655">
          <cell r="B1655">
            <v>41634</v>
          </cell>
        </row>
        <row r="1656">
          <cell r="B1656">
            <v>41634</v>
          </cell>
        </row>
        <row r="1657">
          <cell r="B1657">
            <v>41634</v>
          </cell>
        </row>
        <row r="1658">
          <cell r="B1658">
            <v>41634</v>
          </cell>
        </row>
        <row r="1659">
          <cell r="B1659">
            <v>41635</v>
          </cell>
        </row>
        <row r="1660">
          <cell r="B1660">
            <v>41635</v>
          </cell>
        </row>
        <row r="1661">
          <cell r="B1661">
            <v>41635</v>
          </cell>
        </row>
        <row r="1662">
          <cell r="B1662">
            <v>41635</v>
          </cell>
        </row>
        <row r="1663">
          <cell r="B1663">
            <v>41635</v>
          </cell>
        </row>
        <row r="1664">
          <cell r="B1664">
            <v>41636</v>
          </cell>
        </row>
        <row r="1665">
          <cell r="B1665">
            <v>41636</v>
          </cell>
        </row>
        <row r="1666">
          <cell r="B1666">
            <v>41636</v>
          </cell>
        </row>
        <row r="1667">
          <cell r="B1667">
            <v>41636</v>
          </cell>
        </row>
        <row r="1668">
          <cell r="B1668">
            <v>41637</v>
          </cell>
        </row>
        <row r="1669">
          <cell r="B1669">
            <v>41638</v>
          </cell>
        </row>
        <row r="1670">
          <cell r="B1670">
            <v>41638</v>
          </cell>
        </row>
        <row r="1671">
          <cell r="B1671">
            <v>41638</v>
          </cell>
        </row>
        <row r="1672">
          <cell r="B1672">
            <v>41638</v>
          </cell>
        </row>
        <row r="1673">
          <cell r="B1673">
            <v>41638</v>
          </cell>
        </row>
        <row r="1674">
          <cell r="B1674">
            <v>41638</v>
          </cell>
        </row>
        <row r="1675">
          <cell r="B1675">
            <v>41638</v>
          </cell>
        </row>
        <row r="1676">
          <cell r="B1676">
            <v>41639</v>
          </cell>
        </row>
        <row r="1677">
          <cell r="B1677">
            <v>41639</v>
          </cell>
        </row>
        <row r="1678">
          <cell r="B1678">
            <v>41639</v>
          </cell>
        </row>
        <row r="1679">
          <cell r="B1679">
            <v>41639</v>
          </cell>
        </row>
        <row r="1680">
          <cell r="B1680">
            <v>41639</v>
          </cell>
        </row>
        <row r="1681">
          <cell r="B1681">
            <v>41639</v>
          </cell>
        </row>
        <row r="1682">
          <cell r="B1682">
            <v>41639</v>
          </cell>
        </row>
        <row r="1683">
          <cell r="B1683">
            <v>41639</v>
          </cell>
        </row>
        <row r="1684">
          <cell r="B1684">
            <v>41639</v>
          </cell>
        </row>
        <row r="1685">
          <cell r="B168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6"/>
  <sheetViews>
    <sheetView showRowColHeaders="0" workbookViewId="0"/>
  </sheetViews>
  <sheetFormatPr defaultRowHeight="13.5" x14ac:dyDescent="0.15"/>
  <cols>
    <col min="1" max="16384" width="8.88671875" style="56"/>
  </cols>
  <sheetData>
    <row r="1" spans="1:2" x14ac:dyDescent="0.15">
      <c r="A1" s="56" t="b">
        <v>1</v>
      </c>
      <c r="B1" s="56" t="b">
        <v>1</v>
      </c>
    </row>
    <row r="2" spans="1:2" x14ac:dyDescent="0.15">
      <c r="A2" s="56" t="s">
        <v>44</v>
      </c>
    </row>
    <row r="4" spans="1:2" x14ac:dyDescent="0.15">
      <c r="A4" s="56" t="s">
        <v>45</v>
      </c>
    </row>
    <row r="5" spans="1:2" x14ac:dyDescent="0.15">
      <c r="A5" s="56" t="s">
        <v>46</v>
      </c>
    </row>
    <row r="6" spans="1:2" x14ac:dyDescent="0.15">
      <c r="A6" s="56" t="s">
        <v>47</v>
      </c>
    </row>
  </sheetData>
  <phoneticPr fontId="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6"/>
  <sheetViews>
    <sheetView showRowColHeaders="0" zoomScaleNormal="100" workbookViewId="0">
      <pane ySplit="2" topLeftCell="A6" activePane="bottomLeft" state="frozen"/>
      <selection pane="bottomLeft" activeCell="M18" sqref="M18"/>
    </sheetView>
  </sheetViews>
  <sheetFormatPr defaultRowHeight="11.25" x14ac:dyDescent="0.15"/>
  <cols>
    <col min="1" max="1" width="10.77734375" style="207" customWidth="1"/>
    <col min="2" max="2" width="8.77734375" style="207" customWidth="1"/>
    <col min="3" max="3" width="15.77734375" style="207" customWidth="1"/>
    <col min="4" max="4" width="12.77734375" style="208" customWidth="1"/>
    <col min="5" max="5" width="10.77734375" style="209" customWidth="1"/>
    <col min="6" max="6" width="15.77734375" style="210" customWidth="1"/>
    <col min="7" max="7" width="8.88671875" style="155"/>
    <col min="8" max="8" width="10.77734375" style="207" customWidth="1"/>
    <col min="9" max="9" width="8.77734375" style="207" customWidth="1"/>
    <col min="10" max="10" width="15.77734375" style="207" customWidth="1"/>
    <col min="11" max="11" width="12.77734375" style="208" customWidth="1"/>
    <col min="12" max="12" width="10.77734375" style="209" customWidth="1"/>
    <col min="13" max="13" width="15.77734375" style="210" customWidth="1"/>
    <col min="14" max="256" width="8.88671875" style="155"/>
    <col min="257" max="257" width="10.77734375" style="155" customWidth="1"/>
    <col min="258" max="258" width="8.77734375" style="155" customWidth="1"/>
    <col min="259" max="259" width="15.77734375" style="155" customWidth="1"/>
    <col min="260" max="260" width="12.77734375" style="155" customWidth="1"/>
    <col min="261" max="261" width="10.77734375" style="155" customWidth="1"/>
    <col min="262" max="262" width="15.77734375" style="155" customWidth="1"/>
    <col min="263" max="263" width="8.88671875" style="155"/>
    <col min="264" max="264" width="10.77734375" style="155" customWidth="1"/>
    <col min="265" max="265" width="8.77734375" style="155" customWidth="1"/>
    <col min="266" max="266" width="15.77734375" style="155" customWidth="1"/>
    <col min="267" max="267" width="12.77734375" style="155" customWidth="1"/>
    <col min="268" max="268" width="10.77734375" style="155" customWidth="1"/>
    <col min="269" max="269" width="15.77734375" style="155" customWidth="1"/>
    <col min="270" max="512" width="8.88671875" style="155"/>
    <col min="513" max="513" width="10.77734375" style="155" customWidth="1"/>
    <col min="514" max="514" width="8.77734375" style="155" customWidth="1"/>
    <col min="515" max="515" width="15.77734375" style="155" customWidth="1"/>
    <col min="516" max="516" width="12.77734375" style="155" customWidth="1"/>
    <col min="517" max="517" width="10.77734375" style="155" customWidth="1"/>
    <col min="518" max="518" width="15.77734375" style="155" customWidth="1"/>
    <col min="519" max="519" width="8.88671875" style="155"/>
    <col min="520" max="520" width="10.77734375" style="155" customWidth="1"/>
    <col min="521" max="521" width="8.77734375" style="155" customWidth="1"/>
    <col min="522" max="522" width="15.77734375" style="155" customWidth="1"/>
    <col min="523" max="523" width="12.77734375" style="155" customWidth="1"/>
    <col min="524" max="524" width="10.77734375" style="155" customWidth="1"/>
    <col min="525" max="525" width="15.77734375" style="155" customWidth="1"/>
    <col min="526" max="768" width="8.88671875" style="155"/>
    <col min="769" max="769" width="10.77734375" style="155" customWidth="1"/>
    <col min="770" max="770" width="8.77734375" style="155" customWidth="1"/>
    <col min="771" max="771" width="15.77734375" style="155" customWidth="1"/>
    <col min="772" max="772" width="12.77734375" style="155" customWidth="1"/>
    <col min="773" max="773" width="10.77734375" style="155" customWidth="1"/>
    <col min="774" max="774" width="15.77734375" style="155" customWidth="1"/>
    <col min="775" max="775" width="8.88671875" style="155"/>
    <col min="776" max="776" width="10.77734375" style="155" customWidth="1"/>
    <col min="777" max="777" width="8.77734375" style="155" customWidth="1"/>
    <col min="778" max="778" width="15.77734375" style="155" customWidth="1"/>
    <col min="779" max="779" width="12.77734375" style="155" customWidth="1"/>
    <col min="780" max="780" width="10.77734375" style="155" customWidth="1"/>
    <col min="781" max="781" width="15.77734375" style="155" customWidth="1"/>
    <col min="782" max="1024" width="8.88671875" style="155"/>
    <col min="1025" max="1025" width="10.77734375" style="155" customWidth="1"/>
    <col min="1026" max="1026" width="8.77734375" style="155" customWidth="1"/>
    <col min="1027" max="1027" width="15.77734375" style="155" customWidth="1"/>
    <col min="1028" max="1028" width="12.77734375" style="155" customWidth="1"/>
    <col min="1029" max="1029" width="10.77734375" style="155" customWidth="1"/>
    <col min="1030" max="1030" width="15.77734375" style="155" customWidth="1"/>
    <col min="1031" max="1031" width="8.88671875" style="155"/>
    <col min="1032" max="1032" width="10.77734375" style="155" customWidth="1"/>
    <col min="1033" max="1033" width="8.77734375" style="155" customWidth="1"/>
    <col min="1034" max="1034" width="15.77734375" style="155" customWidth="1"/>
    <col min="1035" max="1035" width="12.77734375" style="155" customWidth="1"/>
    <col min="1036" max="1036" width="10.77734375" style="155" customWidth="1"/>
    <col min="1037" max="1037" width="15.77734375" style="155" customWidth="1"/>
    <col min="1038" max="1280" width="8.88671875" style="155"/>
    <col min="1281" max="1281" width="10.77734375" style="155" customWidth="1"/>
    <col min="1282" max="1282" width="8.77734375" style="155" customWidth="1"/>
    <col min="1283" max="1283" width="15.77734375" style="155" customWidth="1"/>
    <col min="1284" max="1284" width="12.77734375" style="155" customWidth="1"/>
    <col min="1285" max="1285" width="10.77734375" style="155" customWidth="1"/>
    <col min="1286" max="1286" width="15.77734375" style="155" customWidth="1"/>
    <col min="1287" max="1287" width="8.88671875" style="155"/>
    <col min="1288" max="1288" width="10.77734375" style="155" customWidth="1"/>
    <col min="1289" max="1289" width="8.77734375" style="155" customWidth="1"/>
    <col min="1290" max="1290" width="15.77734375" style="155" customWidth="1"/>
    <col min="1291" max="1291" width="12.77734375" style="155" customWidth="1"/>
    <col min="1292" max="1292" width="10.77734375" style="155" customWidth="1"/>
    <col min="1293" max="1293" width="15.77734375" style="155" customWidth="1"/>
    <col min="1294" max="1536" width="8.88671875" style="155"/>
    <col min="1537" max="1537" width="10.77734375" style="155" customWidth="1"/>
    <col min="1538" max="1538" width="8.77734375" style="155" customWidth="1"/>
    <col min="1539" max="1539" width="15.77734375" style="155" customWidth="1"/>
    <col min="1540" max="1540" width="12.77734375" style="155" customWidth="1"/>
    <col min="1541" max="1541" width="10.77734375" style="155" customWidth="1"/>
    <col min="1542" max="1542" width="15.77734375" style="155" customWidth="1"/>
    <col min="1543" max="1543" width="8.88671875" style="155"/>
    <col min="1544" max="1544" width="10.77734375" style="155" customWidth="1"/>
    <col min="1545" max="1545" width="8.77734375" style="155" customWidth="1"/>
    <col min="1546" max="1546" width="15.77734375" style="155" customWidth="1"/>
    <col min="1547" max="1547" width="12.77734375" style="155" customWidth="1"/>
    <col min="1548" max="1548" width="10.77734375" style="155" customWidth="1"/>
    <col min="1549" max="1549" width="15.77734375" style="155" customWidth="1"/>
    <col min="1550" max="1792" width="8.88671875" style="155"/>
    <col min="1793" max="1793" width="10.77734375" style="155" customWidth="1"/>
    <col min="1794" max="1794" width="8.77734375" style="155" customWidth="1"/>
    <col min="1795" max="1795" width="15.77734375" style="155" customWidth="1"/>
    <col min="1796" max="1796" width="12.77734375" style="155" customWidth="1"/>
    <col min="1797" max="1797" width="10.77734375" style="155" customWidth="1"/>
    <col min="1798" max="1798" width="15.77734375" style="155" customWidth="1"/>
    <col min="1799" max="1799" width="8.88671875" style="155"/>
    <col min="1800" max="1800" width="10.77734375" style="155" customWidth="1"/>
    <col min="1801" max="1801" width="8.77734375" style="155" customWidth="1"/>
    <col min="1802" max="1802" width="15.77734375" style="155" customWidth="1"/>
    <col min="1803" max="1803" width="12.77734375" style="155" customWidth="1"/>
    <col min="1804" max="1804" width="10.77734375" style="155" customWidth="1"/>
    <col min="1805" max="1805" width="15.77734375" style="155" customWidth="1"/>
    <col min="1806" max="2048" width="8.88671875" style="155"/>
    <col min="2049" max="2049" width="10.77734375" style="155" customWidth="1"/>
    <col min="2050" max="2050" width="8.77734375" style="155" customWidth="1"/>
    <col min="2051" max="2051" width="15.77734375" style="155" customWidth="1"/>
    <col min="2052" max="2052" width="12.77734375" style="155" customWidth="1"/>
    <col min="2053" max="2053" width="10.77734375" style="155" customWidth="1"/>
    <col min="2054" max="2054" width="15.77734375" style="155" customWidth="1"/>
    <col min="2055" max="2055" width="8.88671875" style="155"/>
    <col min="2056" max="2056" width="10.77734375" style="155" customWidth="1"/>
    <col min="2057" max="2057" width="8.77734375" style="155" customWidth="1"/>
    <col min="2058" max="2058" width="15.77734375" style="155" customWidth="1"/>
    <col min="2059" max="2059" width="12.77734375" style="155" customWidth="1"/>
    <col min="2060" max="2060" width="10.77734375" style="155" customWidth="1"/>
    <col min="2061" max="2061" width="15.77734375" style="155" customWidth="1"/>
    <col min="2062" max="2304" width="8.88671875" style="155"/>
    <col min="2305" max="2305" width="10.77734375" style="155" customWidth="1"/>
    <col min="2306" max="2306" width="8.77734375" style="155" customWidth="1"/>
    <col min="2307" max="2307" width="15.77734375" style="155" customWidth="1"/>
    <col min="2308" max="2308" width="12.77734375" style="155" customWidth="1"/>
    <col min="2309" max="2309" width="10.77734375" style="155" customWidth="1"/>
    <col min="2310" max="2310" width="15.77734375" style="155" customWidth="1"/>
    <col min="2311" max="2311" width="8.88671875" style="155"/>
    <col min="2312" max="2312" width="10.77734375" style="155" customWidth="1"/>
    <col min="2313" max="2313" width="8.77734375" style="155" customWidth="1"/>
    <col min="2314" max="2314" width="15.77734375" style="155" customWidth="1"/>
    <col min="2315" max="2315" width="12.77734375" style="155" customWidth="1"/>
    <col min="2316" max="2316" width="10.77734375" style="155" customWidth="1"/>
    <col min="2317" max="2317" width="15.77734375" style="155" customWidth="1"/>
    <col min="2318" max="2560" width="8.88671875" style="155"/>
    <col min="2561" max="2561" width="10.77734375" style="155" customWidth="1"/>
    <col min="2562" max="2562" width="8.77734375" style="155" customWidth="1"/>
    <col min="2563" max="2563" width="15.77734375" style="155" customWidth="1"/>
    <col min="2564" max="2564" width="12.77734375" style="155" customWidth="1"/>
    <col min="2565" max="2565" width="10.77734375" style="155" customWidth="1"/>
    <col min="2566" max="2566" width="15.77734375" style="155" customWidth="1"/>
    <col min="2567" max="2567" width="8.88671875" style="155"/>
    <col min="2568" max="2568" width="10.77734375" style="155" customWidth="1"/>
    <col min="2569" max="2569" width="8.77734375" style="155" customWidth="1"/>
    <col min="2570" max="2570" width="15.77734375" style="155" customWidth="1"/>
    <col min="2571" max="2571" width="12.77734375" style="155" customWidth="1"/>
    <col min="2572" max="2572" width="10.77734375" style="155" customWidth="1"/>
    <col min="2573" max="2573" width="15.77734375" style="155" customWidth="1"/>
    <col min="2574" max="2816" width="8.88671875" style="155"/>
    <col min="2817" max="2817" width="10.77734375" style="155" customWidth="1"/>
    <col min="2818" max="2818" width="8.77734375" style="155" customWidth="1"/>
    <col min="2819" max="2819" width="15.77734375" style="155" customWidth="1"/>
    <col min="2820" max="2820" width="12.77734375" style="155" customWidth="1"/>
    <col min="2821" max="2821" width="10.77734375" style="155" customWidth="1"/>
    <col min="2822" max="2822" width="15.77734375" style="155" customWidth="1"/>
    <col min="2823" max="2823" width="8.88671875" style="155"/>
    <col min="2824" max="2824" width="10.77734375" style="155" customWidth="1"/>
    <col min="2825" max="2825" width="8.77734375" style="155" customWidth="1"/>
    <col min="2826" max="2826" width="15.77734375" style="155" customWidth="1"/>
    <col min="2827" max="2827" width="12.77734375" style="155" customWidth="1"/>
    <col min="2828" max="2828" width="10.77734375" style="155" customWidth="1"/>
    <col min="2829" max="2829" width="15.77734375" style="155" customWidth="1"/>
    <col min="2830" max="3072" width="8.88671875" style="155"/>
    <col min="3073" max="3073" width="10.77734375" style="155" customWidth="1"/>
    <col min="3074" max="3074" width="8.77734375" style="155" customWidth="1"/>
    <col min="3075" max="3075" width="15.77734375" style="155" customWidth="1"/>
    <col min="3076" max="3076" width="12.77734375" style="155" customWidth="1"/>
    <col min="3077" max="3077" width="10.77734375" style="155" customWidth="1"/>
    <col min="3078" max="3078" width="15.77734375" style="155" customWidth="1"/>
    <col min="3079" max="3079" width="8.88671875" style="155"/>
    <col min="3080" max="3080" width="10.77734375" style="155" customWidth="1"/>
    <col min="3081" max="3081" width="8.77734375" style="155" customWidth="1"/>
    <col min="3082" max="3082" width="15.77734375" style="155" customWidth="1"/>
    <col min="3083" max="3083" width="12.77734375" style="155" customWidth="1"/>
    <col min="3084" max="3084" width="10.77734375" style="155" customWidth="1"/>
    <col min="3085" max="3085" width="15.77734375" style="155" customWidth="1"/>
    <col min="3086" max="3328" width="8.88671875" style="155"/>
    <col min="3329" max="3329" width="10.77734375" style="155" customWidth="1"/>
    <col min="3330" max="3330" width="8.77734375" style="155" customWidth="1"/>
    <col min="3331" max="3331" width="15.77734375" style="155" customWidth="1"/>
    <col min="3332" max="3332" width="12.77734375" style="155" customWidth="1"/>
    <col min="3333" max="3333" width="10.77734375" style="155" customWidth="1"/>
    <col min="3334" max="3334" width="15.77734375" style="155" customWidth="1"/>
    <col min="3335" max="3335" width="8.88671875" style="155"/>
    <col min="3336" max="3336" width="10.77734375" style="155" customWidth="1"/>
    <col min="3337" max="3337" width="8.77734375" style="155" customWidth="1"/>
    <col min="3338" max="3338" width="15.77734375" style="155" customWidth="1"/>
    <col min="3339" max="3339" width="12.77734375" style="155" customWidth="1"/>
    <col min="3340" max="3340" width="10.77734375" style="155" customWidth="1"/>
    <col min="3341" max="3341" width="15.77734375" style="155" customWidth="1"/>
    <col min="3342" max="3584" width="8.88671875" style="155"/>
    <col min="3585" max="3585" width="10.77734375" style="155" customWidth="1"/>
    <col min="3586" max="3586" width="8.77734375" style="155" customWidth="1"/>
    <col min="3587" max="3587" width="15.77734375" style="155" customWidth="1"/>
    <col min="3588" max="3588" width="12.77734375" style="155" customWidth="1"/>
    <col min="3589" max="3589" width="10.77734375" style="155" customWidth="1"/>
    <col min="3590" max="3590" width="15.77734375" style="155" customWidth="1"/>
    <col min="3591" max="3591" width="8.88671875" style="155"/>
    <col min="3592" max="3592" width="10.77734375" style="155" customWidth="1"/>
    <col min="3593" max="3593" width="8.77734375" style="155" customWidth="1"/>
    <col min="3594" max="3594" width="15.77734375" style="155" customWidth="1"/>
    <col min="3595" max="3595" width="12.77734375" style="155" customWidth="1"/>
    <col min="3596" max="3596" width="10.77734375" style="155" customWidth="1"/>
    <col min="3597" max="3597" width="15.77734375" style="155" customWidth="1"/>
    <col min="3598" max="3840" width="8.88671875" style="155"/>
    <col min="3841" max="3841" width="10.77734375" style="155" customWidth="1"/>
    <col min="3842" max="3842" width="8.77734375" style="155" customWidth="1"/>
    <col min="3843" max="3843" width="15.77734375" style="155" customWidth="1"/>
    <col min="3844" max="3844" width="12.77734375" style="155" customWidth="1"/>
    <col min="3845" max="3845" width="10.77734375" style="155" customWidth="1"/>
    <col min="3846" max="3846" width="15.77734375" style="155" customWidth="1"/>
    <col min="3847" max="3847" width="8.88671875" style="155"/>
    <col min="3848" max="3848" width="10.77734375" style="155" customWidth="1"/>
    <col min="3849" max="3849" width="8.77734375" style="155" customWidth="1"/>
    <col min="3850" max="3850" width="15.77734375" style="155" customWidth="1"/>
    <col min="3851" max="3851" width="12.77734375" style="155" customWidth="1"/>
    <col min="3852" max="3852" width="10.77734375" style="155" customWidth="1"/>
    <col min="3853" max="3853" width="15.77734375" style="155" customWidth="1"/>
    <col min="3854" max="4096" width="8.88671875" style="155"/>
    <col min="4097" max="4097" width="10.77734375" style="155" customWidth="1"/>
    <col min="4098" max="4098" width="8.77734375" style="155" customWidth="1"/>
    <col min="4099" max="4099" width="15.77734375" style="155" customWidth="1"/>
    <col min="4100" max="4100" width="12.77734375" style="155" customWidth="1"/>
    <col min="4101" max="4101" width="10.77734375" style="155" customWidth="1"/>
    <col min="4102" max="4102" width="15.77734375" style="155" customWidth="1"/>
    <col min="4103" max="4103" width="8.88671875" style="155"/>
    <col min="4104" max="4104" width="10.77734375" style="155" customWidth="1"/>
    <col min="4105" max="4105" width="8.77734375" style="155" customWidth="1"/>
    <col min="4106" max="4106" width="15.77734375" style="155" customWidth="1"/>
    <col min="4107" max="4107" width="12.77734375" style="155" customWidth="1"/>
    <col min="4108" max="4108" width="10.77734375" style="155" customWidth="1"/>
    <col min="4109" max="4109" width="15.77734375" style="155" customWidth="1"/>
    <col min="4110" max="4352" width="8.88671875" style="155"/>
    <col min="4353" max="4353" width="10.77734375" style="155" customWidth="1"/>
    <col min="4354" max="4354" width="8.77734375" style="155" customWidth="1"/>
    <col min="4355" max="4355" width="15.77734375" style="155" customWidth="1"/>
    <col min="4356" max="4356" width="12.77734375" style="155" customWidth="1"/>
    <col min="4357" max="4357" width="10.77734375" style="155" customWidth="1"/>
    <col min="4358" max="4358" width="15.77734375" style="155" customWidth="1"/>
    <col min="4359" max="4359" width="8.88671875" style="155"/>
    <col min="4360" max="4360" width="10.77734375" style="155" customWidth="1"/>
    <col min="4361" max="4361" width="8.77734375" style="155" customWidth="1"/>
    <col min="4362" max="4362" width="15.77734375" style="155" customWidth="1"/>
    <col min="4363" max="4363" width="12.77734375" style="155" customWidth="1"/>
    <col min="4364" max="4364" width="10.77734375" style="155" customWidth="1"/>
    <col min="4365" max="4365" width="15.77734375" style="155" customWidth="1"/>
    <col min="4366" max="4608" width="8.88671875" style="155"/>
    <col min="4609" max="4609" width="10.77734375" style="155" customWidth="1"/>
    <col min="4610" max="4610" width="8.77734375" style="155" customWidth="1"/>
    <col min="4611" max="4611" width="15.77734375" style="155" customWidth="1"/>
    <col min="4612" max="4612" width="12.77734375" style="155" customWidth="1"/>
    <col min="4613" max="4613" width="10.77734375" style="155" customWidth="1"/>
    <col min="4614" max="4614" width="15.77734375" style="155" customWidth="1"/>
    <col min="4615" max="4615" width="8.88671875" style="155"/>
    <col min="4616" max="4616" width="10.77734375" style="155" customWidth="1"/>
    <col min="4617" max="4617" width="8.77734375" style="155" customWidth="1"/>
    <col min="4618" max="4618" width="15.77734375" style="155" customWidth="1"/>
    <col min="4619" max="4619" width="12.77734375" style="155" customWidth="1"/>
    <col min="4620" max="4620" width="10.77734375" style="155" customWidth="1"/>
    <col min="4621" max="4621" width="15.77734375" style="155" customWidth="1"/>
    <col min="4622" max="4864" width="8.88671875" style="155"/>
    <col min="4865" max="4865" width="10.77734375" style="155" customWidth="1"/>
    <col min="4866" max="4866" width="8.77734375" style="155" customWidth="1"/>
    <col min="4867" max="4867" width="15.77734375" style="155" customWidth="1"/>
    <col min="4868" max="4868" width="12.77734375" style="155" customWidth="1"/>
    <col min="4869" max="4869" width="10.77734375" style="155" customWidth="1"/>
    <col min="4870" max="4870" width="15.77734375" style="155" customWidth="1"/>
    <col min="4871" max="4871" width="8.88671875" style="155"/>
    <col min="4872" max="4872" width="10.77734375" style="155" customWidth="1"/>
    <col min="4873" max="4873" width="8.77734375" style="155" customWidth="1"/>
    <col min="4874" max="4874" width="15.77734375" style="155" customWidth="1"/>
    <col min="4875" max="4875" width="12.77734375" style="155" customWidth="1"/>
    <col min="4876" max="4876" width="10.77734375" style="155" customWidth="1"/>
    <col min="4877" max="4877" width="15.77734375" style="155" customWidth="1"/>
    <col min="4878" max="5120" width="8.88671875" style="155"/>
    <col min="5121" max="5121" width="10.77734375" style="155" customWidth="1"/>
    <col min="5122" max="5122" width="8.77734375" style="155" customWidth="1"/>
    <col min="5123" max="5123" width="15.77734375" style="155" customWidth="1"/>
    <col min="5124" max="5124" width="12.77734375" style="155" customWidth="1"/>
    <col min="5125" max="5125" width="10.77734375" style="155" customWidth="1"/>
    <col min="5126" max="5126" width="15.77734375" style="155" customWidth="1"/>
    <col min="5127" max="5127" width="8.88671875" style="155"/>
    <col min="5128" max="5128" width="10.77734375" style="155" customWidth="1"/>
    <col min="5129" max="5129" width="8.77734375" style="155" customWidth="1"/>
    <col min="5130" max="5130" width="15.77734375" style="155" customWidth="1"/>
    <col min="5131" max="5131" width="12.77734375" style="155" customWidth="1"/>
    <col min="5132" max="5132" width="10.77734375" style="155" customWidth="1"/>
    <col min="5133" max="5133" width="15.77734375" style="155" customWidth="1"/>
    <col min="5134" max="5376" width="8.88671875" style="155"/>
    <col min="5377" max="5377" width="10.77734375" style="155" customWidth="1"/>
    <col min="5378" max="5378" width="8.77734375" style="155" customWidth="1"/>
    <col min="5379" max="5379" width="15.77734375" style="155" customWidth="1"/>
    <col min="5380" max="5380" width="12.77734375" style="155" customWidth="1"/>
    <col min="5381" max="5381" width="10.77734375" style="155" customWidth="1"/>
    <col min="5382" max="5382" width="15.77734375" style="155" customWidth="1"/>
    <col min="5383" max="5383" width="8.88671875" style="155"/>
    <col min="5384" max="5384" width="10.77734375" style="155" customWidth="1"/>
    <col min="5385" max="5385" width="8.77734375" style="155" customWidth="1"/>
    <col min="5386" max="5386" width="15.77734375" style="155" customWidth="1"/>
    <col min="5387" max="5387" width="12.77734375" style="155" customWidth="1"/>
    <col min="5388" max="5388" width="10.77734375" style="155" customWidth="1"/>
    <col min="5389" max="5389" width="15.77734375" style="155" customWidth="1"/>
    <col min="5390" max="5632" width="8.88671875" style="155"/>
    <col min="5633" max="5633" width="10.77734375" style="155" customWidth="1"/>
    <col min="5634" max="5634" width="8.77734375" style="155" customWidth="1"/>
    <col min="5635" max="5635" width="15.77734375" style="155" customWidth="1"/>
    <col min="5636" max="5636" width="12.77734375" style="155" customWidth="1"/>
    <col min="5637" max="5637" width="10.77734375" style="155" customWidth="1"/>
    <col min="5638" max="5638" width="15.77734375" style="155" customWidth="1"/>
    <col min="5639" max="5639" width="8.88671875" style="155"/>
    <col min="5640" max="5640" width="10.77734375" style="155" customWidth="1"/>
    <col min="5641" max="5641" width="8.77734375" style="155" customWidth="1"/>
    <col min="5642" max="5642" width="15.77734375" style="155" customWidth="1"/>
    <col min="5643" max="5643" width="12.77734375" style="155" customWidth="1"/>
    <col min="5644" max="5644" width="10.77734375" style="155" customWidth="1"/>
    <col min="5645" max="5645" width="15.77734375" style="155" customWidth="1"/>
    <col min="5646" max="5888" width="8.88671875" style="155"/>
    <col min="5889" max="5889" width="10.77734375" style="155" customWidth="1"/>
    <col min="5890" max="5890" width="8.77734375" style="155" customWidth="1"/>
    <col min="5891" max="5891" width="15.77734375" style="155" customWidth="1"/>
    <col min="5892" max="5892" width="12.77734375" style="155" customWidth="1"/>
    <col min="5893" max="5893" width="10.77734375" style="155" customWidth="1"/>
    <col min="5894" max="5894" width="15.77734375" style="155" customWidth="1"/>
    <col min="5895" max="5895" width="8.88671875" style="155"/>
    <col min="5896" max="5896" width="10.77734375" style="155" customWidth="1"/>
    <col min="5897" max="5897" width="8.77734375" style="155" customWidth="1"/>
    <col min="5898" max="5898" width="15.77734375" style="155" customWidth="1"/>
    <col min="5899" max="5899" width="12.77734375" style="155" customWidth="1"/>
    <col min="5900" max="5900" width="10.77734375" style="155" customWidth="1"/>
    <col min="5901" max="5901" width="15.77734375" style="155" customWidth="1"/>
    <col min="5902" max="6144" width="8.88671875" style="155"/>
    <col min="6145" max="6145" width="10.77734375" style="155" customWidth="1"/>
    <col min="6146" max="6146" width="8.77734375" style="155" customWidth="1"/>
    <col min="6147" max="6147" width="15.77734375" style="155" customWidth="1"/>
    <col min="6148" max="6148" width="12.77734375" style="155" customWidth="1"/>
    <col min="6149" max="6149" width="10.77734375" style="155" customWidth="1"/>
    <col min="6150" max="6150" width="15.77734375" style="155" customWidth="1"/>
    <col min="6151" max="6151" width="8.88671875" style="155"/>
    <col min="6152" max="6152" width="10.77734375" style="155" customWidth="1"/>
    <col min="6153" max="6153" width="8.77734375" style="155" customWidth="1"/>
    <col min="6154" max="6154" width="15.77734375" style="155" customWidth="1"/>
    <col min="6155" max="6155" width="12.77734375" style="155" customWidth="1"/>
    <col min="6156" max="6156" width="10.77734375" style="155" customWidth="1"/>
    <col min="6157" max="6157" width="15.77734375" style="155" customWidth="1"/>
    <col min="6158" max="6400" width="8.88671875" style="155"/>
    <col min="6401" max="6401" width="10.77734375" style="155" customWidth="1"/>
    <col min="6402" max="6402" width="8.77734375" style="155" customWidth="1"/>
    <col min="6403" max="6403" width="15.77734375" style="155" customWidth="1"/>
    <col min="6404" max="6404" width="12.77734375" style="155" customWidth="1"/>
    <col min="6405" max="6405" width="10.77734375" style="155" customWidth="1"/>
    <col min="6406" max="6406" width="15.77734375" style="155" customWidth="1"/>
    <col min="6407" max="6407" width="8.88671875" style="155"/>
    <col min="6408" max="6408" width="10.77734375" style="155" customWidth="1"/>
    <col min="6409" max="6409" width="8.77734375" style="155" customWidth="1"/>
    <col min="6410" max="6410" width="15.77734375" style="155" customWidth="1"/>
    <col min="6411" max="6411" width="12.77734375" style="155" customWidth="1"/>
    <col min="6412" max="6412" width="10.77734375" style="155" customWidth="1"/>
    <col min="6413" max="6413" width="15.77734375" style="155" customWidth="1"/>
    <col min="6414" max="6656" width="8.88671875" style="155"/>
    <col min="6657" max="6657" width="10.77734375" style="155" customWidth="1"/>
    <col min="6658" max="6658" width="8.77734375" style="155" customWidth="1"/>
    <col min="6659" max="6659" width="15.77734375" style="155" customWidth="1"/>
    <col min="6660" max="6660" width="12.77734375" style="155" customWidth="1"/>
    <col min="6661" max="6661" width="10.77734375" style="155" customWidth="1"/>
    <col min="6662" max="6662" width="15.77734375" style="155" customWidth="1"/>
    <col min="6663" max="6663" width="8.88671875" style="155"/>
    <col min="6664" max="6664" width="10.77734375" style="155" customWidth="1"/>
    <col min="6665" max="6665" width="8.77734375" style="155" customWidth="1"/>
    <col min="6666" max="6666" width="15.77734375" style="155" customWidth="1"/>
    <col min="6667" max="6667" width="12.77734375" style="155" customWidth="1"/>
    <col min="6668" max="6668" width="10.77734375" style="155" customWidth="1"/>
    <col min="6669" max="6669" width="15.77734375" style="155" customWidth="1"/>
    <col min="6670" max="6912" width="8.88671875" style="155"/>
    <col min="6913" max="6913" width="10.77734375" style="155" customWidth="1"/>
    <col min="6914" max="6914" width="8.77734375" style="155" customWidth="1"/>
    <col min="6915" max="6915" width="15.77734375" style="155" customWidth="1"/>
    <col min="6916" max="6916" width="12.77734375" style="155" customWidth="1"/>
    <col min="6917" max="6917" width="10.77734375" style="155" customWidth="1"/>
    <col min="6918" max="6918" width="15.77734375" style="155" customWidth="1"/>
    <col min="6919" max="6919" width="8.88671875" style="155"/>
    <col min="6920" max="6920" width="10.77734375" style="155" customWidth="1"/>
    <col min="6921" max="6921" width="8.77734375" style="155" customWidth="1"/>
    <col min="6922" max="6922" width="15.77734375" style="155" customWidth="1"/>
    <col min="6923" max="6923" width="12.77734375" style="155" customWidth="1"/>
    <col min="6924" max="6924" width="10.77734375" style="155" customWidth="1"/>
    <col min="6925" max="6925" width="15.77734375" style="155" customWidth="1"/>
    <col min="6926" max="7168" width="8.88671875" style="155"/>
    <col min="7169" max="7169" width="10.77734375" style="155" customWidth="1"/>
    <col min="7170" max="7170" width="8.77734375" style="155" customWidth="1"/>
    <col min="7171" max="7171" width="15.77734375" style="155" customWidth="1"/>
    <col min="7172" max="7172" width="12.77734375" style="155" customWidth="1"/>
    <col min="7173" max="7173" width="10.77734375" style="155" customWidth="1"/>
    <col min="7174" max="7174" width="15.77734375" style="155" customWidth="1"/>
    <col min="7175" max="7175" width="8.88671875" style="155"/>
    <col min="7176" max="7176" width="10.77734375" style="155" customWidth="1"/>
    <col min="7177" max="7177" width="8.77734375" style="155" customWidth="1"/>
    <col min="7178" max="7178" width="15.77734375" style="155" customWidth="1"/>
    <col min="7179" max="7179" width="12.77734375" style="155" customWidth="1"/>
    <col min="7180" max="7180" width="10.77734375" style="155" customWidth="1"/>
    <col min="7181" max="7181" width="15.77734375" style="155" customWidth="1"/>
    <col min="7182" max="7424" width="8.88671875" style="155"/>
    <col min="7425" max="7425" width="10.77734375" style="155" customWidth="1"/>
    <col min="7426" max="7426" width="8.77734375" style="155" customWidth="1"/>
    <col min="7427" max="7427" width="15.77734375" style="155" customWidth="1"/>
    <col min="7428" max="7428" width="12.77734375" style="155" customWidth="1"/>
    <col min="7429" max="7429" width="10.77734375" style="155" customWidth="1"/>
    <col min="7430" max="7430" width="15.77734375" style="155" customWidth="1"/>
    <col min="7431" max="7431" width="8.88671875" style="155"/>
    <col min="7432" max="7432" width="10.77734375" style="155" customWidth="1"/>
    <col min="7433" max="7433" width="8.77734375" style="155" customWidth="1"/>
    <col min="7434" max="7434" width="15.77734375" style="155" customWidth="1"/>
    <col min="7435" max="7435" width="12.77734375" style="155" customWidth="1"/>
    <col min="7436" max="7436" width="10.77734375" style="155" customWidth="1"/>
    <col min="7437" max="7437" width="15.77734375" style="155" customWidth="1"/>
    <col min="7438" max="7680" width="8.88671875" style="155"/>
    <col min="7681" max="7681" width="10.77734375" style="155" customWidth="1"/>
    <col min="7682" max="7682" width="8.77734375" style="155" customWidth="1"/>
    <col min="7683" max="7683" width="15.77734375" style="155" customWidth="1"/>
    <col min="7684" max="7684" width="12.77734375" style="155" customWidth="1"/>
    <col min="7685" max="7685" width="10.77734375" style="155" customWidth="1"/>
    <col min="7686" max="7686" width="15.77734375" style="155" customWidth="1"/>
    <col min="7687" max="7687" width="8.88671875" style="155"/>
    <col min="7688" max="7688" width="10.77734375" style="155" customWidth="1"/>
    <col min="7689" max="7689" width="8.77734375" style="155" customWidth="1"/>
    <col min="7690" max="7690" width="15.77734375" style="155" customWidth="1"/>
    <col min="7691" max="7691" width="12.77734375" style="155" customWidth="1"/>
    <col min="7692" max="7692" width="10.77734375" style="155" customWidth="1"/>
    <col min="7693" max="7693" width="15.77734375" style="155" customWidth="1"/>
    <col min="7694" max="7936" width="8.88671875" style="155"/>
    <col min="7937" max="7937" width="10.77734375" style="155" customWidth="1"/>
    <col min="7938" max="7938" width="8.77734375" style="155" customWidth="1"/>
    <col min="7939" max="7939" width="15.77734375" style="155" customWidth="1"/>
    <col min="7940" max="7940" width="12.77734375" style="155" customWidth="1"/>
    <col min="7941" max="7941" width="10.77734375" style="155" customWidth="1"/>
    <col min="7942" max="7942" width="15.77734375" style="155" customWidth="1"/>
    <col min="7943" max="7943" width="8.88671875" style="155"/>
    <col min="7944" max="7944" width="10.77734375" style="155" customWidth="1"/>
    <col min="7945" max="7945" width="8.77734375" style="155" customWidth="1"/>
    <col min="7946" max="7946" width="15.77734375" style="155" customWidth="1"/>
    <col min="7947" max="7947" width="12.77734375" style="155" customWidth="1"/>
    <col min="7948" max="7948" width="10.77734375" style="155" customWidth="1"/>
    <col min="7949" max="7949" width="15.77734375" style="155" customWidth="1"/>
    <col min="7950" max="8192" width="8.88671875" style="155"/>
    <col min="8193" max="8193" width="10.77734375" style="155" customWidth="1"/>
    <col min="8194" max="8194" width="8.77734375" style="155" customWidth="1"/>
    <col min="8195" max="8195" width="15.77734375" style="155" customWidth="1"/>
    <col min="8196" max="8196" width="12.77734375" style="155" customWidth="1"/>
    <col min="8197" max="8197" width="10.77734375" style="155" customWidth="1"/>
    <col min="8198" max="8198" width="15.77734375" style="155" customWidth="1"/>
    <col min="8199" max="8199" width="8.88671875" style="155"/>
    <col min="8200" max="8200" width="10.77734375" style="155" customWidth="1"/>
    <col min="8201" max="8201" width="8.77734375" style="155" customWidth="1"/>
    <col min="8202" max="8202" width="15.77734375" style="155" customWidth="1"/>
    <col min="8203" max="8203" width="12.77734375" style="155" customWidth="1"/>
    <col min="8204" max="8204" width="10.77734375" style="155" customWidth="1"/>
    <col min="8205" max="8205" width="15.77734375" style="155" customWidth="1"/>
    <col min="8206" max="8448" width="8.88671875" style="155"/>
    <col min="8449" max="8449" width="10.77734375" style="155" customWidth="1"/>
    <col min="8450" max="8450" width="8.77734375" style="155" customWidth="1"/>
    <col min="8451" max="8451" width="15.77734375" style="155" customWidth="1"/>
    <col min="8452" max="8452" width="12.77734375" style="155" customWidth="1"/>
    <col min="8453" max="8453" width="10.77734375" style="155" customWidth="1"/>
    <col min="8454" max="8454" width="15.77734375" style="155" customWidth="1"/>
    <col min="8455" max="8455" width="8.88671875" style="155"/>
    <col min="8456" max="8456" width="10.77734375" style="155" customWidth="1"/>
    <col min="8457" max="8457" width="8.77734375" style="155" customWidth="1"/>
    <col min="8458" max="8458" width="15.77734375" style="155" customWidth="1"/>
    <col min="8459" max="8459" width="12.77734375" style="155" customWidth="1"/>
    <col min="8460" max="8460" width="10.77734375" style="155" customWidth="1"/>
    <col min="8461" max="8461" width="15.77734375" style="155" customWidth="1"/>
    <col min="8462" max="8704" width="8.88671875" style="155"/>
    <col min="8705" max="8705" width="10.77734375" style="155" customWidth="1"/>
    <col min="8706" max="8706" width="8.77734375" style="155" customWidth="1"/>
    <col min="8707" max="8707" width="15.77734375" style="155" customWidth="1"/>
    <col min="8708" max="8708" width="12.77734375" style="155" customWidth="1"/>
    <col min="8709" max="8709" width="10.77734375" style="155" customWidth="1"/>
    <col min="8710" max="8710" width="15.77734375" style="155" customWidth="1"/>
    <col min="8711" max="8711" width="8.88671875" style="155"/>
    <col min="8712" max="8712" width="10.77734375" style="155" customWidth="1"/>
    <col min="8713" max="8713" width="8.77734375" style="155" customWidth="1"/>
    <col min="8714" max="8714" width="15.77734375" style="155" customWidth="1"/>
    <col min="8715" max="8715" width="12.77734375" style="155" customWidth="1"/>
    <col min="8716" max="8716" width="10.77734375" style="155" customWidth="1"/>
    <col min="8717" max="8717" width="15.77734375" style="155" customWidth="1"/>
    <col min="8718" max="8960" width="8.88671875" style="155"/>
    <col min="8961" max="8961" width="10.77734375" style="155" customWidth="1"/>
    <col min="8962" max="8962" width="8.77734375" style="155" customWidth="1"/>
    <col min="8963" max="8963" width="15.77734375" style="155" customWidth="1"/>
    <col min="8964" max="8964" width="12.77734375" style="155" customWidth="1"/>
    <col min="8965" max="8965" width="10.77734375" style="155" customWidth="1"/>
    <col min="8966" max="8966" width="15.77734375" style="155" customWidth="1"/>
    <col min="8967" max="8967" width="8.88671875" style="155"/>
    <col min="8968" max="8968" width="10.77734375" style="155" customWidth="1"/>
    <col min="8969" max="8969" width="8.77734375" style="155" customWidth="1"/>
    <col min="8970" max="8970" width="15.77734375" style="155" customWidth="1"/>
    <col min="8971" max="8971" width="12.77734375" style="155" customWidth="1"/>
    <col min="8972" max="8972" width="10.77734375" style="155" customWidth="1"/>
    <col min="8973" max="8973" width="15.77734375" style="155" customWidth="1"/>
    <col min="8974" max="9216" width="8.88671875" style="155"/>
    <col min="9217" max="9217" width="10.77734375" style="155" customWidth="1"/>
    <col min="9218" max="9218" width="8.77734375" style="155" customWidth="1"/>
    <col min="9219" max="9219" width="15.77734375" style="155" customWidth="1"/>
    <col min="9220" max="9220" width="12.77734375" style="155" customWidth="1"/>
    <col min="9221" max="9221" width="10.77734375" style="155" customWidth="1"/>
    <col min="9222" max="9222" width="15.77734375" style="155" customWidth="1"/>
    <col min="9223" max="9223" width="8.88671875" style="155"/>
    <col min="9224" max="9224" width="10.77734375" style="155" customWidth="1"/>
    <col min="9225" max="9225" width="8.77734375" style="155" customWidth="1"/>
    <col min="9226" max="9226" width="15.77734375" style="155" customWidth="1"/>
    <col min="9227" max="9227" width="12.77734375" style="155" customWidth="1"/>
    <col min="9228" max="9228" width="10.77734375" style="155" customWidth="1"/>
    <col min="9229" max="9229" width="15.77734375" style="155" customWidth="1"/>
    <col min="9230" max="9472" width="8.88671875" style="155"/>
    <col min="9473" max="9473" width="10.77734375" style="155" customWidth="1"/>
    <col min="9474" max="9474" width="8.77734375" style="155" customWidth="1"/>
    <col min="9475" max="9475" width="15.77734375" style="155" customWidth="1"/>
    <col min="9476" max="9476" width="12.77734375" style="155" customWidth="1"/>
    <col min="9477" max="9477" width="10.77734375" style="155" customWidth="1"/>
    <col min="9478" max="9478" width="15.77734375" style="155" customWidth="1"/>
    <col min="9479" max="9479" width="8.88671875" style="155"/>
    <col min="9480" max="9480" width="10.77734375" style="155" customWidth="1"/>
    <col min="9481" max="9481" width="8.77734375" style="155" customWidth="1"/>
    <col min="9482" max="9482" width="15.77734375" style="155" customWidth="1"/>
    <col min="9483" max="9483" width="12.77734375" style="155" customWidth="1"/>
    <col min="9484" max="9484" width="10.77734375" style="155" customWidth="1"/>
    <col min="9485" max="9485" width="15.77734375" style="155" customWidth="1"/>
    <col min="9486" max="9728" width="8.88671875" style="155"/>
    <col min="9729" max="9729" width="10.77734375" style="155" customWidth="1"/>
    <col min="9730" max="9730" width="8.77734375" style="155" customWidth="1"/>
    <col min="9731" max="9731" width="15.77734375" style="155" customWidth="1"/>
    <col min="9732" max="9732" width="12.77734375" style="155" customWidth="1"/>
    <col min="9733" max="9733" width="10.77734375" style="155" customWidth="1"/>
    <col min="9734" max="9734" width="15.77734375" style="155" customWidth="1"/>
    <col min="9735" max="9735" width="8.88671875" style="155"/>
    <col min="9736" max="9736" width="10.77734375" style="155" customWidth="1"/>
    <col min="9737" max="9737" width="8.77734375" style="155" customWidth="1"/>
    <col min="9738" max="9738" width="15.77734375" style="155" customWidth="1"/>
    <col min="9739" max="9739" width="12.77734375" style="155" customWidth="1"/>
    <col min="9740" max="9740" width="10.77734375" style="155" customWidth="1"/>
    <col min="9741" max="9741" width="15.77734375" style="155" customWidth="1"/>
    <col min="9742" max="9984" width="8.88671875" style="155"/>
    <col min="9985" max="9985" width="10.77734375" style="155" customWidth="1"/>
    <col min="9986" max="9986" width="8.77734375" style="155" customWidth="1"/>
    <col min="9987" max="9987" width="15.77734375" style="155" customWidth="1"/>
    <col min="9988" max="9988" width="12.77734375" style="155" customWidth="1"/>
    <col min="9989" max="9989" width="10.77734375" style="155" customWidth="1"/>
    <col min="9990" max="9990" width="15.77734375" style="155" customWidth="1"/>
    <col min="9991" max="9991" width="8.88671875" style="155"/>
    <col min="9992" max="9992" width="10.77734375" style="155" customWidth="1"/>
    <col min="9993" max="9993" width="8.77734375" style="155" customWidth="1"/>
    <col min="9994" max="9994" width="15.77734375" style="155" customWidth="1"/>
    <col min="9995" max="9995" width="12.77734375" style="155" customWidth="1"/>
    <col min="9996" max="9996" width="10.77734375" style="155" customWidth="1"/>
    <col min="9997" max="9997" width="15.77734375" style="155" customWidth="1"/>
    <col min="9998" max="10240" width="8.88671875" style="155"/>
    <col min="10241" max="10241" width="10.77734375" style="155" customWidth="1"/>
    <col min="10242" max="10242" width="8.77734375" style="155" customWidth="1"/>
    <col min="10243" max="10243" width="15.77734375" style="155" customWidth="1"/>
    <col min="10244" max="10244" width="12.77734375" style="155" customWidth="1"/>
    <col min="10245" max="10245" width="10.77734375" style="155" customWidth="1"/>
    <col min="10246" max="10246" width="15.77734375" style="155" customWidth="1"/>
    <col min="10247" max="10247" width="8.88671875" style="155"/>
    <col min="10248" max="10248" width="10.77734375" style="155" customWidth="1"/>
    <col min="10249" max="10249" width="8.77734375" style="155" customWidth="1"/>
    <col min="10250" max="10250" width="15.77734375" style="155" customWidth="1"/>
    <col min="10251" max="10251" width="12.77734375" style="155" customWidth="1"/>
    <col min="10252" max="10252" width="10.77734375" style="155" customWidth="1"/>
    <col min="10253" max="10253" width="15.77734375" style="155" customWidth="1"/>
    <col min="10254" max="10496" width="8.88671875" style="155"/>
    <col min="10497" max="10497" width="10.77734375" style="155" customWidth="1"/>
    <col min="10498" max="10498" width="8.77734375" style="155" customWidth="1"/>
    <col min="10499" max="10499" width="15.77734375" style="155" customWidth="1"/>
    <col min="10500" max="10500" width="12.77734375" style="155" customWidth="1"/>
    <col min="10501" max="10501" width="10.77734375" style="155" customWidth="1"/>
    <col min="10502" max="10502" width="15.77734375" style="155" customWidth="1"/>
    <col min="10503" max="10503" width="8.88671875" style="155"/>
    <col min="10504" max="10504" width="10.77734375" style="155" customWidth="1"/>
    <col min="10505" max="10505" width="8.77734375" style="155" customWidth="1"/>
    <col min="10506" max="10506" width="15.77734375" style="155" customWidth="1"/>
    <col min="10507" max="10507" width="12.77734375" style="155" customWidth="1"/>
    <col min="10508" max="10508" width="10.77734375" style="155" customWidth="1"/>
    <col min="10509" max="10509" width="15.77734375" style="155" customWidth="1"/>
    <col min="10510" max="10752" width="8.88671875" style="155"/>
    <col min="10753" max="10753" width="10.77734375" style="155" customWidth="1"/>
    <col min="10754" max="10754" width="8.77734375" style="155" customWidth="1"/>
    <col min="10755" max="10755" width="15.77734375" style="155" customWidth="1"/>
    <col min="10756" max="10756" width="12.77734375" style="155" customWidth="1"/>
    <col min="10757" max="10757" width="10.77734375" style="155" customWidth="1"/>
    <col min="10758" max="10758" width="15.77734375" style="155" customWidth="1"/>
    <col min="10759" max="10759" width="8.88671875" style="155"/>
    <col min="10760" max="10760" width="10.77734375" style="155" customWidth="1"/>
    <col min="10761" max="10761" width="8.77734375" style="155" customWidth="1"/>
    <col min="10762" max="10762" width="15.77734375" style="155" customWidth="1"/>
    <col min="10763" max="10763" width="12.77734375" style="155" customWidth="1"/>
    <col min="10764" max="10764" width="10.77734375" style="155" customWidth="1"/>
    <col min="10765" max="10765" width="15.77734375" style="155" customWidth="1"/>
    <col min="10766" max="11008" width="8.88671875" style="155"/>
    <col min="11009" max="11009" width="10.77734375" style="155" customWidth="1"/>
    <col min="11010" max="11010" width="8.77734375" style="155" customWidth="1"/>
    <col min="11011" max="11011" width="15.77734375" style="155" customWidth="1"/>
    <col min="11012" max="11012" width="12.77734375" style="155" customWidth="1"/>
    <col min="11013" max="11013" width="10.77734375" style="155" customWidth="1"/>
    <col min="11014" max="11014" width="15.77734375" style="155" customWidth="1"/>
    <col min="11015" max="11015" width="8.88671875" style="155"/>
    <col min="11016" max="11016" width="10.77734375" style="155" customWidth="1"/>
    <col min="11017" max="11017" width="8.77734375" style="155" customWidth="1"/>
    <col min="11018" max="11018" width="15.77734375" style="155" customWidth="1"/>
    <col min="11019" max="11019" width="12.77734375" style="155" customWidth="1"/>
    <col min="11020" max="11020" width="10.77734375" style="155" customWidth="1"/>
    <col min="11021" max="11021" width="15.77734375" style="155" customWidth="1"/>
    <col min="11022" max="11264" width="8.88671875" style="155"/>
    <col min="11265" max="11265" width="10.77734375" style="155" customWidth="1"/>
    <col min="11266" max="11266" width="8.77734375" style="155" customWidth="1"/>
    <col min="11267" max="11267" width="15.77734375" style="155" customWidth="1"/>
    <col min="11268" max="11268" width="12.77734375" style="155" customWidth="1"/>
    <col min="11269" max="11269" width="10.77734375" style="155" customWidth="1"/>
    <col min="11270" max="11270" width="15.77734375" style="155" customWidth="1"/>
    <col min="11271" max="11271" width="8.88671875" style="155"/>
    <col min="11272" max="11272" width="10.77734375" style="155" customWidth="1"/>
    <col min="11273" max="11273" width="8.77734375" style="155" customWidth="1"/>
    <col min="11274" max="11274" width="15.77734375" style="155" customWidth="1"/>
    <col min="11275" max="11275" width="12.77734375" style="155" customWidth="1"/>
    <col min="11276" max="11276" width="10.77734375" style="155" customWidth="1"/>
    <col min="11277" max="11277" width="15.77734375" style="155" customWidth="1"/>
    <col min="11278" max="11520" width="8.88671875" style="155"/>
    <col min="11521" max="11521" width="10.77734375" style="155" customWidth="1"/>
    <col min="11522" max="11522" width="8.77734375" style="155" customWidth="1"/>
    <col min="11523" max="11523" width="15.77734375" style="155" customWidth="1"/>
    <col min="11524" max="11524" width="12.77734375" style="155" customWidth="1"/>
    <col min="11525" max="11525" width="10.77734375" style="155" customWidth="1"/>
    <col min="11526" max="11526" width="15.77734375" style="155" customWidth="1"/>
    <col min="11527" max="11527" width="8.88671875" style="155"/>
    <col min="11528" max="11528" width="10.77734375" style="155" customWidth="1"/>
    <col min="11529" max="11529" width="8.77734375" style="155" customWidth="1"/>
    <col min="11530" max="11530" width="15.77734375" style="155" customWidth="1"/>
    <col min="11531" max="11531" width="12.77734375" style="155" customWidth="1"/>
    <col min="11532" max="11532" width="10.77734375" style="155" customWidth="1"/>
    <col min="11533" max="11533" width="15.77734375" style="155" customWidth="1"/>
    <col min="11534" max="11776" width="8.88671875" style="155"/>
    <col min="11777" max="11777" width="10.77734375" style="155" customWidth="1"/>
    <col min="11778" max="11778" width="8.77734375" style="155" customWidth="1"/>
    <col min="11779" max="11779" width="15.77734375" style="155" customWidth="1"/>
    <col min="11780" max="11780" width="12.77734375" style="155" customWidth="1"/>
    <col min="11781" max="11781" width="10.77734375" style="155" customWidth="1"/>
    <col min="11782" max="11782" width="15.77734375" style="155" customWidth="1"/>
    <col min="11783" max="11783" width="8.88671875" style="155"/>
    <col min="11784" max="11784" width="10.77734375" style="155" customWidth="1"/>
    <col min="11785" max="11785" width="8.77734375" style="155" customWidth="1"/>
    <col min="11786" max="11786" width="15.77734375" style="155" customWidth="1"/>
    <col min="11787" max="11787" width="12.77734375" style="155" customWidth="1"/>
    <col min="11788" max="11788" width="10.77734375" style="155" customWidth="1"/>
    <col min="11789" max="11789" width="15.77734375" style="155" customWidth="1"/>
    <col min="11790" max="12032" width="8.88671875" style="155"/>
    <col min="12033" max="12033" width="10.77734375" style="155" customWidth="1"/>
    <col min="12034" max="12034" width="8.77734375" style="155" customWidth="1"/>
    <col min="12035" max="12035" width="15.77734375" style="155" customWidth="1"/>
    <col min="12036" max="12036" width="12.77734375" style="155" customWidth="1"/>
    <col min="12037" max="12037" width="10.77734375" style="155" customWidth="1"/>
    <col min="12038" max="12038" width="15.77734375" style="155" customWidth="1"/>
    <col min="12039" max="12039" width="8.88671875" style="155"/>
    <col min="12040" max="12040" width="10.77734375" style="155" customWidth="1"/>
    <col min="12041" max="12041" width="8.77734375" style="155" customWidth="1"/>
    <col min="12042" max="12042" width="15.77734375" style="155" customWidth="1"/>
    <col min="12043" max="12043" width="12.77734375" style="155" customWidth="1"/>
    <col min="12044" max="12044" width="10.77734375" style="155" customWidth="1"/>
    <col min="12045" max="12045" width="15.77734375" style="155" customWidth="1"/>
    <col min="12046" max="12288" width="8.88671875" style="155"/>
    <col min="12289" max="12289" width="10.77734375" style="155" customWidth="1"/>
    <col min="12290" max="12290" width="8.77734375" style="155" customWidth="1"/>
    <col min="12291" max="12291" width="15.77734375" style="155" customWidth="1"/>
    <col min="12292" max="12292" width="12.77734375" style="155" customWidth="1"/>
    <col min="12293" max="12293" width="10.77734375" style="155" customWidth="1"/>
    <col min="12294" max="12294" width="15.77734375" style="155" customWidth="1"/>
    <col min="12295" max="12295" width="8.88671875" style="155"/>
    <col min="12296" max="12296" width="10.77734375" style="155" customWidth="1"/>
    <col min="12297" max="12297" width="8.77734375" style="155" customWidth="1"/>
    <col min="12298" max="12298" width="15.77734375" style="155" customWidth="1"/>
    <col min="12299" max="12299" width="12.77734375" style="155" customWidth="1"/>
    <col min="12300" max="12300" width="10.77734375" style="155" customWidth="1"/>
    <col min="12301" max="12301" width="15.77734375" style="155" customWidth="1"/>
    <col min="12302" max="12544" width="8.88671875" style="155"/>
    <col min="12545" max="12545" width="10.77734375" style="155" customWidth="1"/>
    <col min="12546" max="12546" width="8.77734375" style="155" customWidth="1"/>
    <col min="12547" max="12547" width="15.77734375" style="155" customWidth="1"/>
    <col min="12548" max="12548" width="12.77734375" style="155" customWidth="1"/>
    <col min="12549" max="12549" width="10.77734375" style="155" customWidth="1"/>
    <col min="12550" max="12550" width="15.77734375" style="155" customWidth="1"/>
    <col min="12551" max="12551" width="8.88671875" style="155"/>
    <col min="12552" max="12552" width="10.77734375" style="155" customWidth="1"/>
    <col min="12553" max="12553" width="8.77734375" style="155" customWidth="1"/>
    <col min="12554" max="12554" width="15.77734375" style="155" customWidth="1"/>
    <col min="12555" max="12555" width="12.77734375" style="155" customWidth="1"/>
    <col min="12556" max="12556" width="10.77734375" style="155" customWidth="1"/>
    <col min="12557" max="12557" width="15.77734375" style="155" customWidth="1"/>
    <col min="12558" max="12800" width="8.88671875" style="155"/>
    <col min="12801" max="12801" width="10.77734375" style="155" customWidth="1"/>
    <col min="12802" max="12802" width="8.77734375" style="155" customWidth="1"/>
    <col min="12803" max="12803" width="15.77734375" style="155" customWidth="1"/>
    <col min="12804" max="12804" width="12.77734375" style="155" customWidth="1"/>
    <col min="12805" max="12805" width="10.77734375" style="155" customWidth="1"/>
    <col min="12806" max="12806" width="15.77734375" style="155" customWidth="1"/>
    <col min="12807" max="12807" width="8.88671875" style="155"/>
    <col min="12808" max="12808" width="10.77734375" style="155" customWidth="1"/>
    <col min="12809" max="12809" width="8.77734375" style="155" customWidth="1"/>
    <col min="12810" max="12810" width="15.77734375" style="155" customWidth="1"/>
    <col min="12811" max="12811" width="12.77734375" style="155" customWidth="1"/>
    <col min="12812" max="12812" width="10.77734375" style="155" customWidth="1"/>
    <col min="12813" max="12813" width="15.77734375" style="155" customWidth="1"/>
    <col min="12814" max="13056" width="8.88671875" style="155"/>
    <col min="13057" max="13057" width="10.77734375" style="155" customWidth="1"/>
    <col min="13058" max="13058" width="8.77734375" style="155" customWidth="1"/>
    <col min="13059" max="13059" width="15.77734375" style="155" customWidth="1"/>
    <col min="13060" max="13060" width="12.77734375" style="155" customWidth="1"/>
    <col min="13061" max="13061" width="10.77734375" style="155" customWidth="1"/>
    <col min="13062" max="13062" width="15.77734375" style="155" customWidth="1"/>
    <col min="13063" max="13063" width="8.88671875" style="155"/>
    <col min="13064" max="13064" width="10.77734375" style="155" customWidth="1"/>
    <col min="13065" max="13065" width="8.77734375" style="155" customWidth="1"/>
    <col min="13066" max="13066" width="15.77734375" style="155" customWidth="1"/>
    <col min="13067" max="13067" width="12.77734375" style="155" customWidth="1"/>
    <col min="13068" max="13068" width="10.77734375" style="155" customWidth="1"/>
    <col min="13069" max="13069" width="15.77734375" style="155" customWidth="1"/>
    <col min="13070" max="13312" width="8.88671875" style="155"/>
    <col min="13313" max="13313" width="10.77734375" style="155" customWidth="1"/>
    <col min="13314" max="13314" width="8.77734375" style="155" customWidth="1"/>
    <col min="13315" max="13315" width="15.77734375" style="155" customWidth="1"/>
    <col min="13316" max="13316" width="12.77734375" style="155" customWidth="1"/>
    <col min="13317" max="13317" width="10.77734375" style="155" customWidth="1"/>
    <col min="13318" max="13318" width="15.77734375" style="155" customWidth="1"/>
    <col min="13319" max="13319" width="8.88671875" style="155"/>
    <col min="13320" max="13320" width="10.77734375" style="155" customWidth="1"/>
    <col min="13321" max="13321" width="8.77734375" style="155" customWidth="1"/>
    <col min="13322" max="13322" width="15.77734375" style="155" customWidth="1"/>
    <col min="13323" max="13323" width="12.77734375" style="155" customWidth="1"/>
    <col min="13324" max="13324" width="10.77734375" style="155" customWidth="1"/>
    <col min="13325" max="13325" width="15.77734375" style="155" customWidth="1"/>
    <col min="13326" max="13568" width="8.88671875" style="155"/>
    <col min="13569" max="13569" width="10.77734375" style="155" customWidth="1"/>
    <col min="13570" max="13570" width="8.77734375" style="155" customWidth="1"/>
    <col min="13571" max="13571" width="15.77734375" style="155" customWidth="1"/>
    <col min="13572" max="13572" width="12.77734375" style="155" customWidth="1"/>
    <col min="13573" max="13573" width="10.77734375" style="155" customWidth="1"/>
    <col min="13574" max="13574" width="15.77734375" style="155" customWidth="1"/>
    <col min="13575" max="13575" width="8.88671875" style="155"/>
    <col min="13576" max="13576" width="10.77734375" style="155" customWidth="1"/>
    <col min="13577" max="13577" width="8.77734375" style="155" customWidth="1"/>
    <col min="13578" max="13578" width="15.77734375" style="155" customWidth="1"/>
    <col min="13579" max="13579" width="12.77734375" style="155" customWidth="1"/>
    <col min="13580" max="13580" width="10.77734375" style="155" customWidth="1"/>
    <col min="13581" max="13581" width="15.77734375" style="155" customWidth="1"/>
    <col min="13582" max="13824" width="8.88671875" style="155"/>
    <col min="13825" max="13825" width="10.77734375" style="155" customWidth="1"/>
    <col min="13826" max="13826" width="8.77734375" style="155" customWidth="1"/>
    <col min="13827" max="13827" width="15.77734375" style="155" customWidth="1"/>
    <col min="13828" max="13828" width="12.77734375" style="155" customWidth="1"/>
    <col min="13829" max="13829" width="10.77734375" style="155" customWidth="1"/>
    <col min="13830" max="13830" width="15.77734375" style="155" customWidth="1"/>
    <col min="13831" max="13831" width="8.88671875" style="155"/>
    <col min="13832" max="13832" width="10.77734375" style="155" customWidth="1"/>
    <col min="13833" max="13833" width="8.77734375" style="155" customWidth="1"/>
    <col min="13834" max="13834" width="15.77734375" style="155" customWidth="1"/>
    <col min="13835" max="13835" width="12.77734375" style="155" customWidth="1"/>
    <col min="13836" max="13836" width="10.77734375" style="155" customWidth="1"/>
    <col min="13837" max="13837" width="15.77734375" style="155" customWidth="1"/>
    <col min="13838" max="14080" width="8.88671875" style="155"/>
    <col min="14081" max="14081" width="10.77734375" style="155" customWidth="1"/>
    <col min="14082" max="14082" width="8.77734375" style="155" customWidth="1"/>
    <col min="14083" max="14083" width="15.77734375" style="155" customWidth="1"/>
    <col min="14084" max="14084" width="12.77734375" style="155" customWidth="1"/>
    <col min="14085" max="14085" width="10.77734375" style="155" customWidth="1"/>
    <col min="14086" max="14086" width="15.77734375" style="155" customWidth="1"/>
    <col min="14087" max="14087" width="8.88671875" style="155"/>
    <col min="14088" max="14088" width="10.77734375" style="155" customWidth="1"/>
    <col min="14089" max="14089" width="8.77734375" style="155" customWidth="1"/>
    <col min="14090" max="14090" width="15.77734375" style="155" customWidth="1"/>
    <col min="14091" max="14091" width="12.77734375" style="155" customWidth="1"/>
    <col min="14092" max="14092" width="10.77734375" style="155" customWidth="1"/>
    <col min="14093" max="14093" width="15.77734375" style="155" customWidth="1"/>
    <col min="14094" max="14336" width="8.88671875" style="155"/>
    <col min="14337" max="14337" width="10.77734375" style="155" customWidth="1"/>
    <col min="14338" max="14338" width="8.77734375" style="155" customWidth="1"/>
    <col min="14339" max="14339" width="15.77734375" style="155" customWidth="1"/>
    <col min="14340" max="14340" width="12.77734375" style="155" customWidth="1"/>
    <col min="14341" max="14341" width="10.77734375" style="155" customWidth="1"/>
    <col min="14342" max="14342" width="15.77734375" style="155" customWidth="1"/>
    <col min="14343" max="14343" width="8.88671875" style="155"/>
    <col min="14344" max="14344" width="10.77734375" style="155" customWidth="1"/>
    <col min="14345" max="14345" width="8.77734375" style="155" customWidth="1"/>
    <col min="14346" max="14346" width="15.77734375" style="155" customWidth="1"/>
    <col min="14347" max="14347" width="12.77734375" style="155" customWidth="1"/>
    <col min="14348" max="14348" width="10.77734375" style="155" customWidth="1"/>
    <col min="14349" max="14349" width="15.77734375" style="155" customWidth="1"/>
    <col min="14350" max="14592" width="8.88671875" style="155"/>
    <col min="14593" max="14593" width="10.77734375" style="155" customWidth="1"/>
    <col min="14594" max="14594" width="8.77734375" style="155" customWidth="1"/>
    <col min="14595" max="14595" width="15.77734375" style="155" customWidth="1"/>
    <col min="14596" max="14596" width="12.77734375" style="155" customWidth="1"/>
    <col min="14597" max="14597" width="10.77734375" style="155" customWidth="1"/>
    <col min="14598" max="14598" width="15.77734375" style="155" customWidth="1"/>
    <col min="14599" max="14599" width="8.88671875" style="155"/>
    <col min="14600" max="14600" width="10.77734375" style="155" customWidth="1"/>
    <col min="14601" max="14601" width="8.77734375" style="155" customWidth="1"/>
    <col min="14602" max="14602" width="15.77734375" style="155" customWidth="1"/>
    <col min="14603" max="14603" width="12.77734375" style="155" customWidth="1"/>
    <col min="14604" max="14604" width="10.77734375" style="155" customWidth="1"/>
    <col min="14605" max="14605" width="15.77734375" style="155" customWidth="1"/>
    <col min="14606" max="14848" width="8.88671875" style="155"/>
    <col min="14849" max="14849" width="10.77734375" style="155" customWidth="1"/>
    <col min="14850" max="14850" width="8.77734375" style="155" customWidth="1"/>
    <col min="14851" max="14851" width="15.77734375" style="155" customWidth="1"/>
    <col min="14852" max="14852" width="12.77734375" style="155" customWidth="1"/>
    <col min="14853" max="14853" width="10.77734375" style="155" customWidth="1"/>
    <col min="14854" max="14854" width="15.77734375" style="155" customWidth="1"/>
    <col min="14855" max="14855" width="8.88671875" style="155"/>
    <col min="14856" max="14856" width="10.77734375" style="155" customWidth="1"/>
    <col min="14857" max="14857" width="8.77734375" style="155" customWidth="1"/>
    <col min="14858" max="14858" width="15.77734375" style="155" customWidth="1"/>
    <col min="14859" max="14859" width="12.77734375" style="155" customWidth="1"/>
    <col min="14860" max="14860" width="10.77734375" style="155" customWidth="1"/>
    <col min="14861" max="14861" width="15.77734375" style="155" customWidth="1"/>
    <col min="14862" max="15104" width="8.88671875" style="155"/>
    <col min="15105" max="15105" width="10.77734375" style="155" customWidth="1"/>
    <col min="15106" max="15106" width="8.77734375" style="155" customWidth="1"/>
    <col min="15107" max="15107" width="15.77734375" style="155" customWidth="1"/>
    <col min="15108" max="15108" width="12.77734375" style="155" customWidth="1"/>
    <col min="15109" max="15109" width="10.77734375" style="155" customWidth="1"/>
    <col min="15110" max="15110" width="15.77734375" style="155" customWidth="1"/>
    <col min="15111" max="15111" width="8.88671875" style="155"/>
    <col min="15112" max="15112" width="10.77734375" style="155" customWidth="1"/>
    <col min="15113" max="15113" width="8.77734375" style="155" customWidth="1"/>
    <col min="15114" max="15114" width="15.77734375" style="155" customWidth="1"/>
    <col min="15115" max="15115" width="12.77734375" style="155" customWidth="1"/>
    <col min="15116" max="15116" width="10.77734375" style="155" customWidth="1"/>
    <col min="15117" max="15117" width="15.77734375" style="155" customWidth="1"/>
    <col min="15118" max="15360" width="8.88671875" style="155"/>
    <col min="15361" max="15361" width="10.77734375" style="155" customWidth="1"/>
    <col min="15362" max="15362" width="8.77734375" style="155" customWidth="1"/>
    <col min="15363" max="15363" width="15.77734375" style="155" customWidth="1"/>
    <col min="15364" max="15364" width="12.77734375" style="155" customWidth="1"/>
    <col min="15365" max="15365" width="10.77734375" style="155" customWidth="1"/>
    <col min="15366" max="15366" width="15.77734375" style="155" customWidth="1"/>
    <col min="15367" max="15367" width="8.88671875" style="155"/>
    <col min="15368" max="15368" width="10.77734375" style="155" customWidth="1"/>
    <col min="15369" max="15369" width="8.77734375" style="155" customWidth="1"/>
    <col min="15370" max="15370" width="15.77734375" style="155" customWidth="1"/>
    <col min="15371" max="15371" width="12.77734375" style="155" customWidth="1"/>
    <col min="15372" max="15372" width="10.77734375" style="155" customWidth="1"/>
    <col min="15373" max="15373" width="15.77734375" style="155" customWidth="1"/>
    <col min="15374" max="15616" width="8.88671875" style="155"/>
    <col min="15617" max="15617" width="10.77734375" style="155" customWidth="1"/>
    <col min="15618" max="15618" width="8.77734375" style="155" customWidth="1"/>
    <col min="15619" max="15619" width="15.77734375" style="155" customWidth="1"/>
    <col min="15620" max="15620" width="12.77734375" style="155" customWidth="1"/>
    <col min="15621" max="15621" width="10.77734375" style="155" customWidth="1"/>
    <col min="15622" max="15622" width="15.77734375" style="155" customWidth="1"/>
    <col min="15623" max="15623" width="8.88671875" style="155"/>
    <col min="15624" max="15624" width="10.77734375" style="155" customWidth="1"/>
    <col min="15625" max="15625" width="8.77734375" style="155" customWidth="1"/>
    <col min="15626" max="15626" width="15.77734375" style="155" customWidth="1"/>
    <col min="15627" max="15627" width="12.77734375" style="155" customWidth="1"/>
    <col min="15628" max="15628" width="10.77734375" style="155" customWidth="1"/>
    <col min="15629" max="15629" width="15.77734375" style="155" customWidth="1"/>
    <col min="15630" max="15872" width="8.88671875" style="155"/>
    <col min="15873" max="15873" width="10.77734375" style="155" customWidth="1"/>
    <col min="15874" max="15874" width="8.77734375" style="155" customWidth="1"/>
    <col min="15875" max="15875" width="15.77734375" style="155" customWidth="1"/>
    <col min="15876" max="15876" width="12.77734375" style="155" customWidth="1"/>
    <col min="15877" max="15877" width="10.77734375" style="155" customWidth="1"/>
    <col min="15878" max="15878" width="15.77734375" style="155" customWidth="1"/>
    <col min="15879" max="15879" width="8.88671875" style="155"/>
    <col min="15880" max="15880" width="10.77734375" style="155" customWidth="1"/>
    <col min="15881" max="15881" width="8.77734375" style="155" customWidth="1"/>
    <col min="15882" max="15882" width="15.77734375" style="155" customWidth="1"/>
    <col min="15883" max="15883" width="12.77734375" style="155" customWidth="1"/>
    <col min="15884" max="15884" width="10.77734375" style="155" customWidth="1"/>
    <col min="15885" max="15885" width="15.77734375" style="155" customWidth="1"/>
    <col min="15886" max="16128" width="8.88671875" style="155"/>
    <col min="16129" max="16129" width="10.77734375" style="155" customWidth="1"/>
    <col min="16130" max="16130" width="8.77734375" style="155" customWidth="1"/>
    <col min="16131" max="16131" width="15.77734375" style="155" customWidth="1"/>
    <col min="16132" max="16132" width="12.77734375" style="155" customWidth="1"/>
    <col min="16133" max="16133" width="10.77734375" style="155" customWidth="1"/>
    <col min="16134" max="16134" width="15.77734375" style="155" customWidth="1"/>
    <col min="16135" max="16135" width="8.88671875" style="155"/>
    <col min="16136" max="16136" width="10.77734375" style="155" customWidth="1"/>
    <col min="16137" max="16137" width="8.77734375" style="155" customWidth="1"/>
    <col min="16138" max="16138" width="15.77734375" style="155" customWidth="1"/>
    <col min="16139" max="16139" width="12.77734375" style="155" customWidth="1"/>
    <col min="16140" max="16140" width="10.77734375" style="155" customWidth="1"/>
    <col min="16141" max="16141" width="15.77734375" style="155" customWidth="1"/>
    <col min="16142" max="16384" width="8.88671875" style="155"/>
  </cols>
  <sheetData>
    <row r="1" spans="1:13" ht="24.95" customHeight="1" x14ac:dyDescent="0.15">
      <c r="A1" s="271" t="s">
        <v>106</v>
      </c>
      <c r="B1" s="271"/>
      <c r="C1" s="271"/>
      <c r="D1" s="271"/>
      <c r="E1" s="271"/>
      <c r="F1" s="271"/>
      <c r="H1" s="271" t="s">
        <v>107</v>
      </c>
      <c r="I1" s="271"/>
      <c r="J1" s="271"/>
      <c r="K1" s="271"/>
      <c r="L1" s="271"/>
      <c r="M1" s="271"/>
    </row>
    <row r="2" spans="1:13" ht="15" customHeight="1" x14ac:dyDescent="0.15">
      <c r="A2" s="156" t="s">
        <v>108</v>
      </c>
      <c r="B2" s="157" t="s">
        <v>19</v>
      </c>
      <c r="C2" s="157" t="s">
        <v>3</v>
      </c>
      <c r="D2" s="158" t="s">
        <v>109</v>
      </c>
      <c r="E2" s="159" t="s">
        <v>110</v>
      </c>
      <c r="F2" s="160" t="s">
        <v>111</v>
      </c>
      <c r="H2" s="156" t="s">
        <v>108</v>
      </c>
      <c r="I2" s="157" t="s">
        <v>19</v>
      </c>
      <c r="J2" s="157" t="s">
        <v>3</v>
      </c>
      <c r="K2" s="158" t="s">
        <v>109</v>
      </c>
      <c r="L2" s="159" t="s">
        <v>110</v>
      </c>
      <c r="M2" s="160" t="s">
        <v>111</v>
      </c>
    </row>
    <row r="3" spans="1:13" ht="15" customHeight="1" x14ac:dyDescent="0.15">
      <c r="A3" s="161">
        <v>42005</v>
      </c>
      <c r="B3" s="162" t="s">
        <v>112</v>
      </c>
      <c r="C3" s="162" t="s">
        <v>113</v>
      </c>
      <c r="D3" s="163">
        <v>900000</v>
      </c>
      <c r="E3" s="164">
        <f>D3</f>
        <v>900000</v>
      </c>
      <c r="F3" s="165"/>
      <c r="H3" s="161">
        <v>42005</v>
      </c>
      <c r="I3" s="162" t="s">
        <v>114</v>
      </c>
      <c r="J3" s="162" t="s">
        <v>115</v>
      </c>
      <c r="K3" s="163">
        <v>200000</v>
      </c>
      <c r="L3" s="164">
        <f>K3</f>
        <v>200000</v>
      </c>
      <c r="M3" s="165"/>
    </row>
    <row r="4" spans="1:13" ht="15" customHeight="1" x14ac:dyDescent="0.15">
      <c r="A4" s="166">
        <v>42005</v>
      </c>
      <c r="B4" s="167" t="s">
        <v>116</v>
      </c>
      <c r="C4" s="167" t="s">
        <v>117</v>
      </c>
      <c r="D4" s="163">
        <v>450000</v>
      </c>
      <c r="E4" s="168">
        <f>E3+D4</f>
        <v>1350000</v>
      </c>
      <c r="F4" s="169"/>
      <c r="H4" s="166">
        <v>42005</v>
      </c>
      <c r="I4" s="167" t="s">
        <v>118</v>
      </c>
      <c r="J4" s="167" t="s">
        <v>117</v>
      </c>
      <c r="K4" s="163">
        <v>100000</v>
      </c>
      <c r="L4" s="168">
        <f>L3+K4</f>
        <v>300000</v>
      </c>
      <c r="M4" s="169"/>
    </row>
    <row r="5" spans="1:13" ht="15" customHeight="1" x14ac:dyDescent="0.15">
      <c r="A5" s="166">
        <v>42036</v>
      </c>
      <c r="B5" s="167" t="s">
        <v>116</v>
      </c>
      <c r="C5" s="167" t="s">
        <v>119</v>
      </c>
      <c r="D5" s="163">
        <v>450000</v>
      </c>
      <c r="E5" s="168">
        <f>E4+D5</f>
        <v>1800000</v>
      </c>
      <c r="F5" s="170"/>
      <c r="H5" s="166">
        <v>42036</v>
      </c>
      <c r="I5" s="167" t="s">
        <v>118</v>
      </c>
      <c r="J5" s="167" t="s">
        <v>119</v>
      </c>
      <c r="K5" s="163">
        <v>100000</v>
      </c>
      <c r="L5" s="168">
        <f>L4+K5</f>
        <v>400000</v>
      </c>
      <c r="M5" s="170"/>
    </row>
    <row r="6" spans="1:13" ht="15" customHeight="1" x14ac:dyDescent="0.15">
      <c r="A6" s="166">
        <v>42064</v>
      </c>
      <c r="B6" s="167" t="s">
        <v>116</v>
      </c>
      <c r="C6" s="167" t="s">
        <v>120</v>
      </c>
      <c r="D6" s="163">
        <v>450000</v>
      </c>
      <c r="E6" s="168">
        <f t="shared" ref="E6:E33" si="0">E5+D6</f>
        <v>2250000</v>
      </c>
      <c r="F6" s="170"/>
      <c r="H6" s="166">
        <v>42064</v>
      </c>
      <c r="I6" s="167" t="s">
        <v>118</v>
      </c>
      <c r="J6" s="167" t="s">
        <v>120</v>
      </c>
      <c r="K6" s="163">
        <v>100000</v>
      </c>
      <c r="L6" s="168">
        <f t="shared" ref="L6:L33" si="1">L5+K6</f>
        <v>500000</v>
      </c>
      <c r="M6" s="170"/>
    </row>
    <row r="7" spans="1:13" ht="15" customHeight="1" x14ac:dyDescent="0.15">
      <c r="A7" s="166">
        <v>42095</v>
      </c>
      <c r="B7" s="167" t="s">
        <v>116</v>
      </c>
      <c r="C7" s="167" t="s">
        <v>121</v>
      </c>
      <c r="D7" s="163">
        <v>450000</v>
      </c>
      <c r="E7" s="168">
        <f t="shared" si="0"/>
        <v>2700000</v>
      </c>
      <c r="F7" s="169"/>
      <c r="H7" s="166">
        <v>42095</v>
      </c>
      <c r="I7" s="167" t="s">
        <v>118</v>
      </c>
      <c r="J7" s="167" t="s">
        <v>121</v>
      </c>
      <c r="K7" s="163">
        <v>100000</v>
      </c>
      <c r="L7" s="168">
        <f t="shared" si="1"/>
        <v>600000</v>
      </c>
      <c r="M7" s="169"/>
    </row>
    <row r="8" spans="1:13" ht="15" customHeight="1" x14ac:dyDescent="0.15">
      <c r="A8" s="166">
        <v>42125</v>
      </c>
      <c r="B8" s="167" t="s">
        <v>116</v>
      </c>
      <c r="C8" s="171" t="s">
        <v>122</v>
      </c>
      <c r="D8" s="163">
        <v>450000</v>
      </c>
      <c r="E8" s="168">
        <f t="shared" si="0"/>
        <v>3150000</v>
      </c>
      <c r="F8" s="172"/>
      <c r="H8" s="166">
        <v>42125</v>
      </c>
      <c r="I8" s="167" t="s">
        <v>118</v>
      </c>
      <c r="J8" s="171" t="s">
        <v>122</v>
      </c>
      <c r="K8" s="163">
        <v>100000</v>
      </c>
      <c r="L8" s="168">
        <f t="shared" si="1"/>
        <v>700000</v>
      </c>
      <c r="M8" s="172"/>
    </row>
    <row r="9" spans="1:13" ht="15" customHeight="1" x14ac:dyDescent="0.15">
      <c r="A9" s="173">
        <v>42142</v>
      </c>
      <c r="B9" s="171" t="s">
        <v>123</v>
      </c>
      <c r="C9" s="171" t="s">
        <v>123</v>
      </c>
      <c r="D9" s="163">
        <v>-3150000</v>
      </c>
      <c r="E9" s="168">
        <f t="shared" si="0"/>
        <v>0</v>
      </c>
      <c r="F9" s="170"/>
      <c r="H9" s="173">
        <v>42142</v>
      </c>
      <c r="I9" s="171" t="s">
        <v>123</v>
      </c>
      <c r="J9" s="171" t="s">
        <v>123</v>
      </c>
      <c r="K9" s="163">
        <v>-700000</v>
      </c>
      <c r="L9" s="168">
        <f t="shared" si="1"/>
        <v>0</v>
      </c>
      <c r="M9" s="170"/>
    </row>
    <row r="10" spans="1:13" ht="15" customHeight="1" x14ac:dyDescent="0.15">
      <c r="A10" s="173">
        <v>42156</v>
      </c>
      <c r="B10" s="171" t="s">
        <v>116</v>
      </c>
      <c r="C10" s="171" t="s">
        <v>124</v>
      </c>
      <c r="D10" s="163">
        <v>450000</v>
      </c>
      <c r="E10" s="168">
        <f t="shared" si="0"/>
        <v>450000</v>
      </c>
      <c r="F10" s="172"/>
      <c r="H10" s="173">
        <v>42156</v>
      </c>
      <c r="I10" s="171" t="s">
        <v>118</v>
      </c>
      <c r="J10" s="171" t="s">
        <v>124</v>
      </c>
      <c r="K10" s="163">
        <v>100000</v>
      </c>
      <c r="L10" s="168">
        <f t="shared" si="1"/>
        <v>100000</v>
      </c>
      <c r="M10" s="172"/>
    </row>
    <row r="11" spans="1:13" ht="15" customHeight="1" x14ac:dyDescent="0.15">
      <c r="A11" s="173">
        <v>42186</v>
      </c>
      <c r="B11" s="171" t="s">
        <v>116</v>
      </c>
      <c r="C11" s="171" t="s">
        <v>125</v>
      </c>
      <c r="D11" s="163">
        <v>450000</v>
      </c>
      <c r="E11" s="168">
        <f t="shared" si="0"/>
        <v>900000</v>
      </c>
      <c r="F11" s="174"/>
      <c r="H11" s="173">
        <v>42186</v>
      </c>
      <c r="I11" s="171" t="s">
        <v>118</v>
      </c>
      <c r="J11" s="171" t="s">
        <v>125</v>
      </c>
      <c r="K11" s="163">
        <v>100000</v>
      </c>
      <c r="L11" s="168">
        <f t="shared" si="1"/>
        <v>200000</v>
      </c>
      <c r="M11" s="174"/>
    </row>
    <row r="12" spans="1:13" ht="15" customHeight="1" x14ac:dyDescent="0.15">
      <c r="A12" s="173">
        <v>42217</v>
      </c>
      <c r="B12" s="171" t="s">
        <v>116</v>
      </c>
      <c r="C12" s="171" t="s">
        <v>126</v>
      </c>
      <c r="D12" s="163">
        <v>450000</v>
      </c>
      <c r="E12" s="168">
        <f t="shared" si="0"/>
        <v>1350000</v>
      </c>
      <c r="F12" s="172"/>
      <c r="H12" s="173">
        <v>42217</v>
      </c>
      <c r="I12" s="171" t="s">
        <v>118</v>
      </c>
      <c r="J12" s="171" t="s">
        <v>126</v>
      </c>
      <c r="K12" s="163">
        <v>100000</v>
      </c>
      <c r="L12" s="168">
        <f t="shared" si="1"/>
        <v>300000</v>
      </c>
      <c r="M12" s="172"/>
    </row>
    <row r="13" spans="1:13" ht="15" customHeight="1" x14ac:dyDescent="0.15">
      <c r="A13" s="173">
        <v>42248</v>
      </c>
      <c r="B13" s="171" t="s">
        <v>116</v>
      </c>
      <c r="C13" s="171" t="s">
        <v>127</v>
      </c>
      <c r="D13" s="163">
        <v>450000</v>
      </c>
      <c r="E13" s="168">
        <f t="shared" si="0"/>
        <v>1800000</v>
      </c>
      <c r="F13" s="174"/>
      <c r="H13" s="173">
        <v>42248</v>
      </c>
      <c r="I13" s="171" t="s">
        <v>118</v>
      </c>
      <c r="J13" s="171" t="s">
        <v>127</v>
      </c>
      <c r="K13" s="163">
        <v>100000</v>
      </c>
      <c r="L13" s="168">
        <f t="shared" si="1"/>
        <v>400000</v>
      </c>
      <c r="M13" s="174"/>
    </row>
    <row r="14" spans="1:13" ht="15" customHeight="1" x14ac:dyDescent="0.15">
      <c r="A14" s="173">
        <v>42278</v>
      </c>
      <c r="B14" s="171" t="s">
        <v>116</v>
      </c>
      <c r="C14" s="171" t="s">
        <v>128</v>
      </c>
      <c r="D14" s="163">
        <v>450000</v>
      </c>
      <c r="E14" s="168">
        <f t="shared" si="0"/>
        <v>2250000</v>
      </c>
      <c r="F14" s="172"/>
      <c r="H14" s="173">
        <v>42278</v>
      </c>
      <c r="I14" s="171" t="s">
        <v>118</v>
      </c>
      <c r="J14" s="171" t="s">
        <v>128</v>
      </c>
      <c r="K14" s="163">
        <v>100000</v>
      </c>
      <c r="L14" s="168">
        <f t="shared" si="1"/>
        <v>500000</v>
      </c>
      <c r="M14" s="172"/>
    </row>
    <row r="15" spans="1:13" ht="15" customHeight="1" x14ac:dyDescent="0.15">
      <c r="A15" s="173">
        <v>42309</v>
      </c>
      <c r="B15" s="171" t="s">
        <v>116</v>
      </c>
      <c r="C15" s="171" t="s">
        <v>129</v>
      </c>
      <c r="D15" s="163">
        <v>450000</v>
      </c>
      <c r="E15" s="168">
        <f t="shared" si="0"/>
        <v>2700000</v>
      </c>
      <c r="F15" s="174"/>
      <c r="H15" s="173">
        <v>42309</v>
      </c>
      <c r="I15" s="171" t="s">
        <v>118</v>
      </c>
      <c r="J15" s="171" t="s">
        <v>129</v>
      </c>
      <c r="K15" s="163">
        <v>100000</v>
      </c>
      <c r="L15" s="168">
        <f t="shared" si="1"/>
        <v>600000</v>
      </c>
      <c r="M15" s="174"/>
    </row>
    <row r="16" spans="1:13" ht="15" customHeight="1" x14ac:dyDescent="0.15">
      <c r="A16" s="173">
        <v>42339</v>
      </c>
      <c r="B16" s="171" t="s">
        <v>116</v>
      </c>
      <c r="C16" s="171" t="s">
        <v>130</v>
      </c>
      <c r="D16" s="163">
        <v>450000</v>
      </c>
      <c r="E16" s="168">
        <f t="shared" si="0"/>
        <v>3150000</v>
      </c>
      <c r="F16" s="172"/>
      <c r="H16" s="173">
        <v>42339</v>
      </c>
      <c r="I16" s="171" t="s">
        <v>118</v>
      </c>
      <c r="J16" s="171" t="s">
        <v>130</v>
      </c>
      <c r="K16" s="163">
        <v>100000</v>
      </c>
      <c r="L16" s="168">
        <f t="shared" si="1"/>
        <v>700000</v>
      </c>
      <c r="M16" s="172"/>
    </row>
    <row r="17" spans="1:13" ht="15" customHeight="1" x14ac:dyDescent="0.15">
      <c r="A17" s="173">
        <v>42370</v>
      </c>
      <c r="B17" s="171" t="s">
        <v>116</v>
      </c>
      <c r="C17" s="171" t="s">
        <v>117</v>
      </c>
      <c r="D17" s="163">
        <v>450000</v>
      </c>
      <c r="E17" s="168">
        <f t="shared" si="0"/>
        <v>3600000</v>
      </c>
      <c r="F17" s="172" t="s">
        <v>631</v>
      </c>
      <c r="H17" s="173">
        <v>42370</v>
      </c>
      <c r="I17" s="171" t="s">
        <v>118</v>
      </c>
      <c r="J17" s="171" t="s">
        <v>117</v>
      </c>
      <c r="K17" s="163">
        <v>100000</v>
      </c>
      <c r="L17" s="168">
        <f t="shared" si="1"/>
        <v>800000</v>
      </c>
      <c r="M17" s="172" t="s">
        <v>631</v>
      </c>
    </row>
    <row r="18" spans="1:13" ht="15" customHeight="1" x14ac:dyDescent="0.15">
      <c r="A18" s="173">
        <v>42401</v>
      </c>
      <c r="B18" s="171" t="s">
        <v>116</v>
      </c>
      <c r="C18" s="171" t="s">
        <v>119</v>
      </c>
      <c r="D18" s="163">
        <v>450000</v>
      </c>
      <c r="E18" s="168">
        <f t="shared" si="0"/>
        <v>4050000</v>
      </c>
      <c r="F18" s="174"/>
      <c r="H18" s="173">
        <v>42377</v>
      </c>
      <c r="I18" s="171" t="s">
        <v>123</v>
      </c>
      <c r="J18" s="171" t="s">
        <v>123</v>
      </c>
      <c r="K18" s="163">
        <v>-500000</v>
      </c>
      <c r="L18" s="168">
        <f t="shared" si="1"/>
        <v>300000</v>
      </c>
      <c r="M18" s="174"/>
    </row>
    <row r="19" spans="1:13" ht="15" customHeight="1" x14ac:dyDescent="0.15">
      <c r="A19" s="173">
        <v>42430</v>
      </c>
      <c r="B19" s="171" t="s">
        <v>116</v>
      </c>
      <c r="C19" s="171" t="s">
        <v>131</v>
      </c>
      <c r="D19" s="163">
        <v>450000</v>
      </c>
      <c r="E19" s="168">
        <f t="shared" si="0"/>
        <v>4500000</v>
      </c>
      <c r="F19" s="174"/>
      <c r="H19" s="173">
        <v>42401</v>
      </c>
      <c r="I19" s="171" t="s">
        <v>118</v>
      </c>
      <c r="J19" s="171" t="s">
        <v>119</v>
      </c>
      <c r="K19" s="163">
        <v>100000</v>
      </c>
      <c r="L19" s="168">
        <f t="shared" si="1"/>
        <v>400000</v>
      </c>
      <c r="M19" s="174"/>
    </row>
    <row r="20" spans="1:13" ht="15" customHeight="1" x14ac:dyDescent="0.15">
      <c r="A20" s="173">
        <v>42461</v>
      </c>
      <c r="B20" s="171" t="s">
        <v>116</v>
      </c>
      <c r="C20" s="171" t="s">
        <v>132</v>
      </c>
      <c r="D20" s="163">
        <v>450000</v>
      </c>
      <c r="E20" s="168">
        <f t="shared" si="0"/>
        <v>4950000</v>
      </c>
      <c r="F20" s="172"/>
      <c r="H20" s="173">
        <v>42430</v>
      </c>
      <c r="I20" s="171" t="s">
        <v>118</v>
      </c>
      <c r="J20" s="171" t="s">
        <v>131</v>
      </c>
      <c r="K20" s="163">
        <v>100000</v>
      </c>
      <c r="L20" s="168">
        <f t="shared" si="1"/>
        <v>500000</v>
      </c>
      <c r="M20" s="172"/>
    </row>
    <row r="21" spans="1:13" ht="15" customHeight="1" x14ac:dyDescent="0.15">
      <c r="A21" s="173">
        <v>42491</v>
      </c>
      <c r="B21" s="171" t="s">
        <v>116</v>
      </c>
      <c r="C21" s="171" t="s">
        <v>122</v>
      </c>
      <c r="D21" s="163">
        <v>450000</v>
      </c>
      <c r="E21" s="168">
        <f t="shared" si="0"/>
        <v>5400000</v>
      </c>
      <c r="F21" s="172"/>
      <c r="H21" s="173">
        <v>42461</v>
      </c>
      <c r="I21" s="171" t="s">
        <v>118</v>
      </c>
      <c r="J21" s="171" t="s">
        <v>121</v>
      </c>
      <c r="K21" s="163">
        <v>100000</v>
      </c>
      <c r="L21" s="168">
        <f t="shared" si="1"/>
        <v>600000</v>
      </c>
      <c r="M21" s="172"/>
    </row>
    <row r="22" spans="1:13" ht="15" customHeight="1" x14ac:dyDescent="0.15">
      <c r="A22" s="173">
        <v>42493</v>
      </c>
      <c r="B22" s="171" t="s">
        <v>123</v>
      </c>
      <c r="C22" s="171" t="s">
        <v>123</v>
      </c>
      <c r="D22" s="163">
        <v>-3000000</v>
      </c>
      <c r="E22" s="168">
        <f t="shared" si="0"/>
        <v>2400000</v>
      </c>
      <c r="F22" s="172"/>
      <c r="H22" s="173">
        <v>42491</v>
      </c>
      <c r="I22" s="171" t="s">
        <v>118</v>
      </c>
      <c r="J22" s="171" t="s">
        <v>133</v>
      </c>
      <c r="K22" s="163">
        <v>100000</v>
      </c>
      <c r="L22" s="168">
        <f t="shared" si="1"/>
        <v>700000</v>
      </c>
      <c r="M22" s="172"/>
    </row>
    <row r="23" spans="1:13" ht="15" customHeight="1" x14ac:dyDescent="0.15">
      <c r="A23" s="173">
        <v>42522</v>
      </c>
      <c r="B23" s="171" t="s">
        <v>296</v>
      </c>
      <c r="C23" s="171" t="s">
        <v>297</v>
      </c>
      <c r="D23" s="163">
        <v>450000</v>
      </c>
      <c r="E23" s="168">
        <f t="shared" si="0"/>
        <v>2850000</v>
      </c>
      <c r="F23" s="174"/>
      <c r="H23" s="173">
        <v>42493</v>
      </c>
      <c r="I23" s="171" t="s">
        <v>134</v>
      </c>
      <c r="J23" s="171" t="s">
        <v>134</v>
      </c>
      <c r="K23" s="163">
        <v>-700000</v>
      </c>
      <c r="L23" s="168">
        <f t="shared" si="1"/>
        <v>0</v>
      </c>
      <c r="M23" s="174"/>
    </row>
    <row r="24" spans="1:13" ht="15" customHeight="1" x14ac:dyDescent="0.15">
      <c r="A24" s="173">
        <v>42541</v>
      </c>
      <c r="B24" s="171" t="s">
        <v>352</v>
      </c>
      <c r="C24" s="171" t="s">
        <v>352</v>
      </c>
      <c r="D24" s="163">
        <v>-2850000</v>
      </c>
      <c r="E24" s="168">
        <f t="shared" si="0"/>
        <v>0</v>
      </c>
      <c r="F24" s="172"/>
      <c r="H24" s="173">
        <v>42522</v>
      </c>
      <c r="I24" s="171" t="s">
        <v>298</v>
      </c>
      <c r="J24" s="171" t="s">
        <v>299</v>
      </c>
      <c r="K24" s="163">
        <v>100000</v>
      </c>
      <c r="L24" s="168">
        <f t="shared" si="1"/>
        <v>100000</v>
      </c>
      <c r="M24" s="172"/>
    </row>
    <row r="25" spans="1:13" ht="15" customHeight="1" x14ac:dyDescent="0.15">
      <c r="A25" s="173">
        <v>42552</v>
      </c>
      <c r="B25" s="171" t="s">
        <v>466</v>
      </c>
      <c r="C25" s="171" t="s">
        <v>467</v>
      </c>
      <c r="D25" s="163">
        <v>450000</v>
      </c>
      <c r="E25" s="168">
        <f t="shared" si="0"/>
        <v>450000</v>
      </c>
      <c r="F25" s="174"/>
      <c r="H25" s="173">
        <v>42552</v>
      </c>
      <c r="I25" s="171" t="s">
        <v>468</v>
      </c>
      <c r="J25" s="171" t="s">
        <v>467</v>
      </c>
      <c r="K25" s="163">
        <v>100000</v>
      </c>
      <c r="L25" s="168">
        <f t="shared" si="1"/>
        <v>200000</v>
      </c>
      <c r="M25" s="174"/>
    </row>
    <row r="26" spans="1:13" ht="15" customHeight="1" x14ac:dyDescent="0.15">
      <c r="A26" s="173">
        <v>42573</v>
      </c>
      <c r="B26" s="171" t="s">
        <v>521</v>
      </c>
      <c r="C26" s="171" t="s">
        <v>521</v>
      </c>
      <c r="D26" s="163">
        <v>-450000</v>
      </c>
      <c r="E26" s="168">
        <f t="shared" si="0"/>
        <v>0</v>
      </c>
      <c r="F26" s="172"/>
      <c r="H26" s="173">
        <v>42573</v>
      </c>
      <c r="I26" s="171" t="s">
        <v>521</v>
      </c>
      <c r="J26" s="171" t="s">
        <v>521</v>
      </c>
      <c r="K26" s="163">
        <v>-200000</v>
      </c>
      <c r="L26" s="168">
        <f t="shared" si="1"/>
        <v>0</v>
      </c>
      <c r="M26" s="172"/>
    </row>
    <row r="27" spans="1:13" ht="15" customHeight="1" x14ac:dyDescent="0.15">
      <c r="A27" s="173">
        <v>42583</v>
      </c>
      <c r="B27" s="171" t="s">
        <v>628</v>
      </c>
      <c r="C27" s="171" t="s">
        <v>629</v>
      </c>
      <c r="D27" s="163">
        <v>450000</v>
      </c>
      <c r="E27" s="168">
        <f t="shared" si="0"/>
        <v>450000</v>
      </c>
      <c r="F27" s="172"/>
      <c r="H27" s="173">
        <v>42583</v>
      </c>
      <c r="I27" s="171" t="s">
        <v>630</v>
      </c>
      <c r="J27" s="171" t="s">
        <v>629</v>
      </c>
      <c r="K27" s="163">
        <v>100000</v>
      </c>
      <c r="L27" s="168">
        <f t="shared" si="1"/>
        <v>100000</v>
      </c>
      <c r="M27" s="172"/>
    </row>
    <row r="28" spans="1:13" ht="15" customHeight="1" x14ac:dyDescent="0.15">
      <c r="A28" s="173"/>
      <c r="B28" s="171"/>
      <c r="C28" s="171"/>
      <c r="D28" s="163"/>
      <c r="E28" s="168">
        <f t="shared" si="0"/>
        <v>450000</v>
      </c>
      <c r="F28" s="174"/>
      <c r="H28" s="173"/>
      <c r="I28" s="171"/>
      <c r="J28" s="171"/>
      <c r="K28" s="163"/>
      <c r="L28" s="168">
        <f t="shared" si="1"/>
        <v>100000</v>
      </c>
      <c r="M28" s="174"/>
    </row>
    <row r="29" spans="1:13" ht="15" customHeight="1" x14ac:dyDescent="0.15">
      <c r="A29" s="173"/>
      <c r="B29" s="171"/>
      <c r="C29" s="171"/>
      <c r="D29" s="163"/>
      <c r="E29" s="168">
        <f t="shared" si="0"/>
        <v>450000</v>
      </c>
      <c r="F29" s="172"/>
      <c r="H29" s="173"/>
      <c r="I29" s="171"/>
      <c r="J29" s="171"/>
      <c r="K29" s="163"/>
      <c r="L29" s="168">
        <f t="shared" si="1"/>
        <v>100000</v>
      </c>
      <c r="M29" s="172"/>
    </row>
    <row r="30" spans="1:13" ht="15" customHeight="1" x14ac:dyDescent="0.15">
      <c r="A30" s="173"/>
      <c r="B30" s="171"/>
      <c r="C30" s="171"/>
      <c r="D30" s="163"/>
      <c r="E30" s="168">
        <f t="shared" si="0"/>
        <v>450000</v>
      </c>
      <c r="F30" s="174"/>
      <c r="H30" s="173"/>
      <c r="I30" s="171"/>
      <c r="J30" s="171"/>
      <c r="K30" s="163"/>
      <c r="L30" s="168">
        <f t="shared" si="1"/>
        <v>100000</v>
      </c>
      <c r="M30" s="174"/>
    </row>
    <row r="31" spans="1:13" ht="15" customHeight="1" x14ac:dyDescent="0.15">
      <c r="A31" s="173"/>
      <c r="B31" s="171"/>
      <c r="C31" s="171"/>
      <c r="D31" s="163"/>
      <c r="E31" s="168">
        <f t="shared" si="0"/>
        <v>450000</v>
      </c>
      <c r="F31" s="172"/>
      <c r="H31" s="173"/>
      <c r="I31" s="171"/>
      <c r="J31" s="171"/>
      <c r="K31" s="163"/>
      <c r="L31" s="168">
        <f t="shared" si="1"/>
        <v>100000</v>
      </c>
      <c r="M31" s="172"/>
    </row>
    <row r="32" spans="1:13" ht="15" customHeight="1" x14ac:dyDescent="0.15">
      <c r="A32" s="173"/>
      <c r="B32" s="171"/>
      <c r="C32" s="171"/>
      <c r="D32" s="163"/>
      <c r="E32" s="168">
        <f t="shared" si="0"/>
        <v>450000</v>
      </c>
      <c r="F32" s="172"/>
      <c r="H32" s="173"/>
      <c r="I32" s="171"/>
      <c r="J32" s="171"/>
      <c r="K32" s="163"/>
      <c r="L32" s="168">
        <f t="shared" si="1"/>
        <v>100000</v>
      </c>
      <c r="M32" s="172"/>
    </row>
    <row r="33" spans="1:13" ht="15" customHeight="1" x14ac:dyDescent="0.15">
      <c r="A33" s="173"/>
      <c r="B33" s="171"/>
      <c r="C33" s="171"/>
      <c r="D33" s="163"/>
      <c r="E33" s="168">
        <f t="shared" si="0"/>
        <v>450000</v>
      </c>
      <c r="F33" s="172"/>
      <c r="H33" s="173"/>
      <c r="I33" s="171"/>
      <c r="J33" s="171"/>
      <c r="K33" s="163"/>
      <c r="L33" s="168">
        <f t="shared" si="1"/>
        <v>100000</v>
      </c>
      <c r="M33" s="172"/>
    </row>
    <row r="34" spans="1:13" ht="15" customHeight="1" x14ac:dyDescent="0.15">
      <c r="A34" s="173"/>
      <c r="B34" s="171"/>
      <c r="C34" s="171"/>
      <c r="D34" s="163"/>
      <c r="E34" s="175"/>
      <c r="F34" s="174"/>
      <c r="H34" s="173"/>
      <c r="I34" s="171"/>
      <c r="J34" s="171"/>
      <c r="K34" s="163"/>
      <c r="L34" s="175"/>
      <c r="M34" s="174"/>
    </row>
    <row r="35" spans="1:13" ht="15" customHeight="1" x14ac:dyDescent="0.15">
      <c r="A35" s="173"/>
      <c r="B35" s="171"/>
      <c r="C35" s="171"/>
      <c r="D35" s="163"/>
      <c r="E35" s="175"/>
      <c r="F35" s="172"/>
      <c r="H35" s="173"/>
      <c r="I35" s="171"/>
      <c r="J35" s="171"/>
      <c r="K35" s="163"/>
      <c r="L35" s="175"/>
      <c r="M35" s="172"/>
    </row>
    <row r="36" spans="1:13" ht="15" customHeight="1" x14ac:dyDescent="0.15">
      <c r="A36" s="173"/>
      <c r="B36" s="171"/>
      <c r="C36" s="171"/>
      <c r="D36" s="163"/>
      <c r="E36" s="175"/>
      <c r="F36" s="174"/>
      <c r="H36" s="173"/>
      <c r="I36" s="171"/>
      <c r="J36" s="171"/>
      <c r="K36" s="163"/>
      <c r="L36" s="175"/>
      <c r="M36" s="174"/>
    </row>
    <row r="37" spans="1:13" ht="15" customHeight="1" x14ac:dyDescent="0.15">
      <c r="A37" s="173"/>
      <c r="B37" s="171"/>
      <c r="C37" s="171"/>
      <c r="D37" s="163"/>
      <c r="E37" s="175"/>
      <c r="F37" s="174"/>
      <c r="H37" s="173"/>
      <c r="I37" s="171"/>
      <c r="J37" s="171"/>
      <c r="K37" s="163"/>
      <c r="L37" s="175"/>
      <c r="M37" s="174"/>
    </row>
    <row r="38" spans="1:13" ht="15" customHeight="1" x14ac:dyDescent="0.15">
      <c r="A38" s="173"/>
      <c r="B38" s="171"/>
      <c r="C38" s="171"/>
      <c r="D38" s="163"/>
      <c r="E38" s="175"/>
      <c r="F38" s="174"/>
      <c r="H38" s="173"/>
      <c r="I38" s="171"/>
      <c r="J38" s="171"/>
      <c r="K38" s="163"/>
      <c r="L38" s="175"/>
      <c r="M38" s="174"/>
    </row>
    <row r="39" spans="1:13" ht="15" customHeight="1" x14ac:dyDescent="0.15">
      <c r="A39" s="173"/>
      <c r="B39" s="171"/>
      <c r="C39" s="171"/>
      <c r="D39" s="163"/>
      <c r="E39" s="175"/>
      <c r="F39" s="172"/>
      <c r="H39" s="173"/>
      <c r="I39" s="171"/>
      <c r="J39" s="171"/>
      <c r="K39" s="163"/>
      <c r="L39" s="175"/>
      <c r="M39" s="172"/>
    </row>
    <row r="40" spans="1:13" ht="15" customHeight="1" x14ac:dyDescent="0.15">
      <c r="A40" s="173"/>
      <c r="B40" s="171"/>
      <c r="C40" s="171"/>
      <c r="D40" s="163"/>
      <c r="E40" s="175"/>
      <c r="F40" s="172"/>
      <c r="H40" s="173"/>
      <c r="I40" s="171"/>
      <c r="J40" s="171"/>
      <c r="K40" s="163"/>
      <c r="L40" s="175"/>
      <c r="M40" s="172"/>
    </row>
    <row r="41" spans="1:13" ht="15" customHeight="1" x14ac:dyDescent="0.15">
      <c r="A41" s="173"/>
      <c r="B41" s="171"/>
      <c r="C41" s="171"/>
      <c r="D41" s="163"/>
      <c r="E41" s="175"/>
      <c r="F41" s="172"/>
      <c r="H41" s="173"/>
      <c r="I41" s="171"/>
      <c r="J41" s="171"/>
      <c r="K41" s="163"/>
      <c r="L41" s="175"/>
      <c r="M41" s="172"/>
    </row>
    <row r="42" spans="1:13" ht="15" customHeight="1" x14ac:dyDescent="0.15">
      <c r="A42" s="173"/>
      <c r="B42" s="171"/>
      <c r="C42" s="171"/>
      <c r="D42" s="163"/>
      <c r="E42" s="175"/>
      <c r="F42" s="172"/>
      <c r="H42" s="173"/>
      <c r="I42" s="171"/>
      <c r="J42" s="171"/>
      <c r="K42" s="163"/>
      <c r="L42" s="175"/>
      <c r="M42" s="172"/>
    </row>
    <row r="43" spans="1:13" ht="15" customHeight="1" x14ac:dyDescent="0.15">
      <c r="A43" s="173"/>
      <c r="B43" s="171"/>
      <c r="C43" s="171"/>
      <c r="D43" s="163"/>
      <c r="E43" s="175"/>
      <c r="F43" s="172"/>
      <c r="H43" s="173"/>
      <c r="I43" s="171"/>
      <c r="J43" s="171"/>
      <c r="K43" s="163"/>
      <c r="L43" s="175"/>
      <c r="M43" s="172"/>
    </row>
    <row r="44" spans="1:13" ht="15" customHeight="1" x14ac:dyDescent="0.15">
      <c r="A44" s="173"/>
      <c r="B44" s="171"/>
      <c r="C44" s="171"/>
      <c r="D44" s="163"/>
      <c r="E44" s="163"/>
      <c r="F44" s="174"/>
      <c r="H44" s="173"/>
      <c r="I44" s="171"/>
      <c r="J44" s="171"/>
      <c r="K44" s="163"/>
      <c r="L44" s="163"/>
      <c r="M44" s="174"/>
    </row>
    <row r="45" spans="1:13" ht="15" customHeight="1" x14ac:dyDescent="0.15">
      <c r="A45" s="173"/>
      <c r="B45" s="171"/>
      <c r="C45" s="171"/>
      <c r="D45" s="163"/>
      <c r="E45" s="175"/>
      <c r="F45" s="172"/>
      <c r="H45" s="173"/>
      <c r="I45" s="171"/>
      <c r="J45" s="171"/>
      <c r="K45" s="163"/>
      <c r="L45" s="175"/>
      <c r="M45" s="172"/>
    </row>
    <row r="46" spans="1:13" ht="15" customHeight="1" x14ac:dyDescent="0.15">
      <c r="A46" s="173"/>
      <c r="B46" s="171"/>
      <c r="C46" s="171"/>
      <c r="D46" s="163"/>
      <c r="E46" s="175"/>
      <c r="F46" s="172"/>
      <c r="H46" s="173"/>
      <c r="I46" s="171"/>
      <c r="J46" s="171"/>
      <c r="K46" s="163"/>
      <c r="L46" s="175"/>
      <c r="M46" s="172"/>
    </row>
    <row r="47" spans="1:13" ht="15" customHeight="1" x14ac:dyDescent="0.15">
      <c r="A47" s="173"/>
      <c r="B47" s="171"/>
      <c r="C47" s="171"/>
      <c r="D47" s="163"/>
      <c r="E47" s="175"/>
      <c r="F47" s="172"/>
      <c r="H47" s="173"/>
      <c r="I47" s="171"/>
      <c r="J47" s="171"/>
      <c r="K47" s="163"/>
      <c r="L47" s="175"/>
      <c r="M47" s="172"/>
    </row>
    <row r="48" spans="1:13" ht="15" customHeight="1" x14ac:dyDescent="0.15">
      <c r="A48" s="173"/>
      <c r="B48" s="171"/>
      <c r="C48" s="171"/>
      <c r="D48" s="163"/>
      <c r="E48" s="175"/>
      <c r="F48" s="172"/>
      <c r="H48" s="173"/>
      <c r="I48" s="171"/>
      <c r="J48" s="171"/>
      <c r="K48" s="163"/>
      <c r="L48" s="175"/>
      <c r="M48" s="172"/>
    </row>
    <row r="49" spans="1:13" ht="15" customHeight="1" x14ac:dyDescent="0.15">
      <c r="A49" s="173"/>
      <c r="B49" s="171"/>
      <c r="C49" s="171"/>
      <c r="D49" s="163"/>
      <c r="E49" s="175"/>
      <c r="F49" s="172"/>
      <c r="H49" s="173"/>
      <c r="I49" s="171"/>
      <c r="J49" s="171"/>
      <c r="K49" s="163"/>
      <c r="L49" s="175"/>
      <c r="M49" s="172"/>
    </row>
    <row r="50" spans="1:13" ht="15" customHeight="1" x14ac:dyDescent="0.15">
      <c r="A50" s="173"/>
      <c r="B50" s="171"/>
      <c r="C50" s="171"/>
      <c r="D50" s="163"/>
      <c r="E50" s="175"/>
      <c r="F50" s="172"/>
      <c r="H50" s="173"/>
      <c r="I50" s="171"/>
      <c r="J50" s="171"/>
      <c r="K50" s="163"/>
      <c r="L50" s="175"/>
      <c r="M50" s="172"/>
    </row>
    <row r="51" spans="1:13" ht="15" customHeight="1" x14ac:dyDescent="0.15">
      <c r="A51" s="173"/>
      <c r="B51" s="171"/>
      <c r="C51" s="171"/>
      <c r="D51" s="163"/>
      <c r="E51" s="175"/>
      <c r="F51" s="172"/>
      <c r="H51" s="173"/>
      <c r="I51" s="171"/>
      <c r="J51" s="171"/>
      <c r="K51" s="163"/>
      <c r="L51" s="175"/>
      <c r="M51" s="172"/>
    </row>
    <row r="52" spans="1:13" ht="15" customHeight="1" x14ac:dyDescent="0.15">
      <c r="A52" s="173"/>
      <c r="B52" s="171"/>
      <c r="C52" s="171"/>
      <c r="D52" s="163"/>
      <c r="E52" s="175"/>
      <c r="F52" s="172"/>
      <c r="H52" s="173"/>
      <c r="I52" s="171"/>
      <c r="J52" s="171"/>
      <c r="K52" s="163"/>
      <c r="L52" s="175"/>
      <c r="M52" s="172"/>
    </row>
    <row r="53" spans="1:13" ht="15" customHeight="1" x14ac:dyDescent="0.15">
      <c r="A53" s="173"/>
      <c r="B53" s="171"/>
      <c r="C53" s="171"/>
      <c r="D53" s="163"/>
      <c r="E53" s="175"/>
      <c r="F53" s="172"/>
      <c r="H53" s="173"/>
      <c r="I53" s="171"/>
      <c r="J53" s="171"/>
      <c r="K53" s="163"/>
      <c r="L53" s="175"/>
      <c r="M53" s="172"/>
    </row>
    <row r="54" spans="1:13" ht="15" customHeight="1" x14ac:dyDescent="0.15">
      <c r="A54" s="173"/>
      <c r="B54" s="171"/>
      <c r="C54" s="171"/>
      <c r="D54" s="163"/>
      <c r="E54" s="175"/>
      <c r="F54" s="172"/>
      <c r="H54" s="173"/>
      <c r="I54" s="171"/>
      <c r="J54" s="171"/>
      <c r="K54" s="163"/>
      <c r="L54" s="175"/>
      <c r="M54" s="172"/>
    </row>
    <row r="55" spans="1:13" ht="15" customHeight="1" x14ac:dyDescent="0.15">
      <c r="A55" s="173"/>
      <c r="B55" s="171"/>
      <c r="C55" s="171"/>
      <c r="D55" s="163"/>
      <c r="E55" s="175"/>
      <c r="F55" s="172"/>
      <c r="H55" s="173"/>
      <c r="I55" s="171"/>
      <c r="J55" s="171"/>
      <c r="K55" s="163"/>
      <c r="L55" s="175"/>
      <c r="M55" s="172"/>
    </row>
    <row r="56" spans="1:13" ht="15" customHeight="1" x14ac:dyDescent="0.15">
      <c r="A56" s="173"/>
      <c r="B56" s="171"/>
      <c r="C56" s="171"/>
      <c r="D56" s="163"/>
      <c r="E56" s="175"/>
      <c r="F56" s="174"/>
      <c r="H56" s="173"/>
      <c r="I56" s="171"/>
      <c r="J56" s="171"/>
      <c r="K56" s="163"/>
      <c r="L56" s="175"/>
      <c r="M56" s="174"/>
    </row>
    <row r="57" spans="1:13" ht="15" customHeight="1" x14ac:dyDescent="0.15">
      <c r="A57" s="173"/>
      <c r="B57" s="171"/>
      <c r="C57" s="171"/>
      <c r="D57" s="163"/>
      <c r="E57" s="175"/>
      <c r="F57" s="174"/>
      <c r="H57" s="173"/>
      <c r="I57" s="171"/>
      <c r="J57" s="171"/>
      <c r="K57" s="163"/>
      <c r="L57" s="175"/>
      <c r="M57" s="174"/>
    </row>
    <row r="58" spans="1:13" ht="15" customHeight="1" x14ac:dyDescent="0.15">
      <c r="A58" s="173"/>
      <c r="B58" s="171"/>
      <c r="C58" s="171"/>
      <c r="D58" s="163"/>
      <c r="E58" s="175"/>
      <c r="F58" s="172"/>
      <c r="H58" s="173"/>
      <c r="I58" s="171"/>
      <c r="J58" s="171"/>
      <c r="K58" s="163"/>
      <c r="L58" s="175"/>
      <c r="M58" s="172"/>
    </row>
    <row r="59" spans="1:13" ht="15" customHeight="1" x14ac:dyDescent="0.15">
      <c r="A59" s="173"/>
      <c r="B59" s="171"/>
      <c r="C59" s="171"/>
      <c r="D59" s="163"/>
      <c r="E59" s="175"/>
      <c r="F59" s="172"/>
      <c r="H59" s="173"/>
      <c r="I59" s="171"/>
      <c r="J59" s="171"/>
      <c r="K59" s="163"/>
      <c r="L59" s="175"/>
      <c r="M59" s="172"/>
    </row>
    <row r="60" spans="1:13" ht="15" customHeight="1" x14ac:dyDescent="0.15">
      <c r="A60" s="173"/>
      <c r="B60" s="171"/>
      <c r="C60" s="171"/>
      <c r="D60" s="163"/>
      <c r="E60" s="175"/>
      <c r="F60" s="172"/>
      <c r="H60" s="173"/>
      <c r="I60" s="171"/>
      <c r="J60" s="171"/>
      <c r="K60" s="163"/>
      <c r="L60" s="175"/>
      <c r="M60" s="172"/>
    </row>
    <row r="61" spans="1:13" ht="15" customHeight="1" x14ac:dyDescent="0.15">
      <c r="A61" s="173"/>
      <c r="B61" s="171"/>
      <c r="C61" s="171"/>
      <c r="D61" s="163"/>
      <c r="E61" s="175"/>
      <c r="F61" s="172"/>
      <c r="H61" s="173"/>
      <c r="I61" s="171"/>
      <c r="J61" s="171"/>
      <c r="K61" s="163"/>
      <c r="L61" s="175"/>
      <c r="M61" s="172"/>
    </row>
    <row r="62" spans="1:13" ht="15" customHeight="1" x14ac:dyDescent="0.15">
      <c r="A62" s="173"/>
      <c r="B62" s="171"/>
      <c r="C62" s="171"/>
      <c r="D62" s="163"/>
      <c r="E62" s="175"/>
      <c r="F62" s="174"/>
      <c r="H62" s="173"/>
      <c r="I62" s="171"/>
      <c r="J62" s="171"/>
      <c r="K62" s="163"/>
      <c r="L62" s="175"/>
      <c r="M62" s="174"/>
    </row>
    <row r="63" spans="1:13" ht="15" customHeight="1" x14ac:dyDescent="0.15">
      <c r="A63" s="173"/>
      <c r="B63" s="171"/>
      <c r="C63" s="171"/>
      <c r="D63" s="163"/>
      <c r="E63" s="175"/>
      <c r="F63" s="172"/>
      <c r="H63" s="173"/>
      <c r="I63" s="171"/>
      <c r="J63" s="171"/>
      <c r="K63" s="163"/>
      <c r="L63" s="175"/>
      <c r="M63" s="172"/>
    </row>
    <row r="64" spans="1:13" ht="15" customHeight="1" x14ac:dyDescent="0.15">
      <c r="A64" s="173"/>
      <c r="B64" s="171"/>
      <c r="C64" s="171"/>
      <c r="D64" s="163"/>
      <c r="E64" s="175"/>
      <c r="F64" s="172"/>
      <c r="H64" s="173"/>
      <c r="I64" s="171"/>
      <c r="J64" s="171"/>
      <c r="K64" s="163"/>
      <c r="L64" s="175"/>
      <c r="M64" s="172"/>
    </row>
    <row r="65" spans="1:13" ht="15" customHeight="1" x14ac:dyDescent="0.15">
      <c r="A65" s="173"/>
      <c r="B65" s="171"/>
      <c r="C65" s="171"/>
      <c r="D65" s="163"/>
      <c r="E65" s="175"/>
      <c r="F65" s="172"/>
      <c r="H65" s="173"/>
      <c r="I65" s="171"/>
      <c r="J65" s="171"/>
      <c r="K65" s="163"/>
      <c r="L65" s="175"/>
      <c r="M65" s="172"/>
    </row>
    <row r="66" spans="1:13" ht="15" customHeight="1" x14ac:dyDescent="0.15">
      <c r="A66" s="173"/>
      <c r="B66" s="171"/>
      <c r="C66" s="171"/>
      <c r="D66" s="163"/>
      <c r="E66" s="175"/>
      <c r="F66" s="172"/>
      <c r="H66" s="173"/>
      <c r="I66" s="171"/>
      <c r="J66" s="171"/>
      <c r="K66" s="163"/>
      <c r="L66" s="175"/>
      <c r="M66" s="172"/>
    </row>
    <row r="67" spans="1:13" ht="15" customHeight="1" x14ac:dyDescent="0.15">
      <c r="A67" s="173"/>
      <c r="B67" s="171"/>
      <c r="C67" s="171"/>
      <c r="D67" s="163"/>
      <c r="E67" s="175"/>
      <c r="F67" s="172"/>
      <c r="H67" s="173"/>
      <c r="I67" s="171"/>
      <c r="J67" s="171"/>
      <c r="K67" s="163"/>
      <c r="L67" s="175"/>
      <c r="M67" s="172"/>
    </row>
    <row r="68" spans="1:13" ht="15" customHeight="1" x14ac:dyDescent="0.15">
      <c r="A68" s="173"/>
      <c r="B68" s="171"/>
      <c r="C68" s="171"/>
      <c r="D68" s="163"/>
      <c r="E68" s="175"/>
      <c r="F68" s="172"/>
      <c r="H68" s="173"/>
      <c r="I68" s="171"/>
      <c r="J68" s="171"/>
      <c r="K68" s="163"/>
      <c r="L68" s="175"/>
      <c r="M68" s="172"/>
    </row>
    <row r="69" spans="1:13" ht="15" customHeight="1" x14ac:dyDescent="0.15">
      <c r="A69" s="173"/>
      <c r="B69" s="171"/>
      <c r="C69" s="171"/>
      <c r="D69" s="163"/>
      <c r="E69" s="175"/>
      <c r="F69" s="172"/>
      <c r="H69" s="173"/>
      <c r="I69" s="171"/>
      <c r="J69" s="171"/>
      <c r="K69" s="163"/>
      <c r="L69" s="175"/>
      <c r="M69" s="172"/>
    </row>
    <row r="70" spans="1:13" ht="15" customHeight="1" x14ac:dyDescent="0.15">
      <c r="A70" s="173"/>
      <c r="B70" s="171"/>
      <c r="C70" s="171"/>
      <c r="D70" s="163"/>
      <c r="E70" s="175"/>
      <c r="F70" s="172"/>
      <c r="H70" s="173"/>
      <c r="I70" s="171"/>
      <c r="J70" s="171"/>
      <c r="K70" s="163"/>
      <c r="L70" s="175"/>
      <c r="M70" s="172"/>
    </row>
    <row r="71" spans="1:13" ht="15" customHeight="1" x14ac:dyDescent="0.15">
      <c r="A71" s="173"/>
      <c r="B71" s="171"/>
      <c r="C71" s="171"/>
      <c r="D71" s="163"/>
      <c r="E71" s="175"/>
      <c r="F71" s="172"/>
      <c r="H71" s="173"/>
      <c r="I71" s="171"/>
      <c r="J71" s="171"/>
      <c r="K71" s="163"/>
      <c r="L71" s="175"/>
      <c r="M71" s="172"/>
    </row>
    <row r="72" spans="1:13" ht="15" customHeight="1" x14ac:dyDescent="0.15">
      <c r="A72" s="173"/>
      <c r="B72" s="171"/>
      <c r="C72" s="171"/>
      <c r="D72" s="163"/>
      <c r="E72" s="175"/>
      <c r="F72" s="172"/>
      <c r="H72" s="173"/>
      <c r="I72" s="171"/>
      <c r="J72" s="171"/>
      <c r="K72" s="163"/>
      <c r="L72" s="175"/>
      <c r="M72" s="172"/>
    </row>
    <row r="73" spans="1:13" ht="15" customHeight="1" x14ac:dyDescent="0.15">
      <c r="A73" s="173"/>
      <c r="B73" s="171"/>
      <c r="C73" s="171"/>
      <c r="D73" s="163"/>
      <c r="E73" s="175"/>
      <c r="F73" s="172"/>
      <c r="H73" s="173"/>
      <c r="I73" s="171"/>
      <c r="J73" s="171"/>
      <c r="K73" s="163"/>
      <c r="L73" s="175"/>
      <c r="M73" s="172"/>
    </row>
    <row r="74" spans="1:13" ht="15" customHeight="1" x14ac:dyDescent="0.15">
      <c r="A74" s="173"/>
      <c r="B74" s="171"/>
      <c r="C74" s="171"/>
      <c r="D74" s="163"/>
      <c r="E74" s="175"/>
      <c r="F74" s="172"/>
      <c r="H74" s="173"/>
      <c r="I74" s="171"/>
      <c r="J74" s="171"/>
      <c r="K74" s="163"/>
      <c r="L74" s="175"/>
      <c r="M74" s="172"/>
    </row>
    <row r="75" spans="1:13" ht="15" customHeight="1" x14ac:dyDescent="0.15">
      <c r="A75" s="173"/>
      <c r="B75" s="171"/>
      <c r="C75" s="171"/>
      <c r="D75" s="163"/>
      <c r="E75" s="175"/>
      <c r="F75" s="172"/>
      <c r="H75" s="173"/>
      <c r="I75" s="171"/>
      <c r="J75" s="171"/>
      <c r="K75" s="163"/>
      <c r="L75" s="175"/>
      <c r="M75" s="172"/>
    </row>
    <row r="76" spans="1:13" ht="15" customHeight="1" x14ac:dyDescent="0.15">
      <c r="A76" s="173"/>
      <c r="B76" s="171"/>
      <c r="C76" s="171"/>
      <c r="D76" s="163"/>
      <c r="E76" s="175"/>
      <c r="F76" s="172"/>
      <c r="H76" s="173"/>
      <c r="I76" s="171"/>
      <c r="J76" s="171"/>
      <c r="K76" s="163"/>
      <c r="L76" s="175"/>
      <c r="M76" s="172"/>
    </row>
    <row r="77" spans="1:13" ht="15" customHeight="1" x14ac:dyDescent="0.15">
      <c r="A77" s="173"/>
      <c r="B77" s="171"/>
      <c r="C77" s="171"/>
      <c r="D77" s="163"/>
      <c r="E77" s="175"/>
      <c r="F77" s="174"/>
      <c r="H77" s="173"/>
      <c r="I77" s="171"/>
      <c r="J77" s="171"/>
      <c r="K77" s="163"/>
      <c r="L77" s="175"/>
      <c r="M77" s="174"/>
    </row>
    <row r="78" spans="1:13" ht="15" customHeight="1" x14ac:dyDescent="0.15">
      <c r="A78" s="173"/>
      <c r="B78" s="171"/>
      <c r="C78" s="171"/>
      <c r="D78" s="163"/>
      <c r="E78" s="175"/>
      <c r="F78" s="172"/>
      <c r="H78" s="173"/>
      <c r="I78" s="171"/>
      <c r="J78" s="171"/>
      <c r="K78" s="163"/>
      <c r="L78" s="175"/>
      <c r="M78" s="172"/>
    </row>
    <row r="79" spans="1:13" ht="15" customHeight="1" x14ac:dyDescent="0.15">
      <c r="A79" s="173"/>
      <c r="B79" s="171"/>
      <c r="C79" s="171"/>
      <c r="D79" s="163"/>
      <c r="E79" s="175"/>
      <c r="F79" s="172"/>
      <c r="H79" s="173"/>
      <c r="I79" s="171"/>
      <c r="J79" s="171"/>
      <c r="K79" s="163"/>
      <c r="L79" s="175"/>
      <c r="M79" s="172"/>
    </row>
    <row r="80" spans="1:13" ht="15" customHeight="1" x14ac:dyDescent="0.15">
      <c r="A80" s="173"/>
      <c r="B80" s="171"/>
      <c r="C80" s="171"/>
      <c r="D80" s="163"/>
      <c r="E80" s="175"/>
      <c r="F80" s="172"/>
      <c r="H80" s="173"/>
      <c r="I80" s="171"/>
      <c r="J80" s="171"/>
      <c r="K80" s="163"/>
      <c r="L80" s="175"/>
      <c r="M80" s="172"/>
    </row>
    <row r="81" spans="1:13" ht="15" customHeight="1" x14ac:dyDescent="0.15">
      <c r="A81" s="173"/>
      <c r="B81" s="171"/>
      <c r="C81" s="171"/>
      <c r="D81" s="163"/>
      <c r="E81" s="175"/>
      <c r="F81" s="172"/>
      <c r="H81" s="173"/>
      <c r="I81" s="171"/>
      <c r="J81" s="171"/>
      <c r="K81" s="163"/>
      <c r="L81" s="175"/>
      <c r="M81" s="172"/>
    </row>
    <row r="82" spans="1:13" ht="15" customHeight="1" x14ac:dyDescent="0.15">
      <c r="A82" s="173"/>
      <c r="B82" s="171"/>
      <c r="C82" s="171"/>
      <c r="D82" s="163"/>
      <c r="E82" s="175"/>
      <c r="F82" s="172"/>
      <c r="H82" s="173"/>
      <c r="I82" s="171"/>
      <c r="J82" s="171"/>
      <c r="K82" s="163"/>
      <c r="L82" s="175"/>
      <c r="M82" s="172"/>
    </row>
    <row r="83" spans="1:13" ht="15" customHeight="1" x14ac:dyDescent="0.15">
      <c r="A83" s="173"/>
      <c r="B83" s="171"/>
      <c r="C83" s="171"/>
      <c r="D83" s="163"/>
      <c r="E83" s="175"/>
      <c r="F83" s="172"/>
      <c r="H83" s="173"/>
      <c r="I83" s="171"/>
      <c r="J83" s="171"/>
      <c r="K83" s="163"/>
      <c r="L83" s="175"/>
      <c r="M83" s="172"/>
    </row>
    <row r="84" spans="1:13" ht="15" customHeight="1" x14ac:dyDescent="0.15">
      <c r="A84" s="173"/>
      <c r="B84" s="171"/>
      <c r="C84" s="171"/>
      <c r="D84" s="163"/>
      <c r="E84" s="175"/>
      <c r="F84" s="172"/>
      <c r="H84" s="173"/>
      <c r="I84" s="171"/>
      <c r="J84" s="171"/>
      <c r="K84" s="163"/>
      <c r="L84" s="175"/>
      <c r="M84" s="172"/>
    </row>
    <row r="85" spans="1:13" ht="15" customHeight="1" x14ac:dyDescent="0.15">
      <c r="A85" s="173"/>
      <c r="B85" s="171"/>
      <c r="C85" s="171"/>
      <c r="D85" s="163"/>
      <c r="E85" s="175"/>
      <c r="F85" s="172"/>
      <c r="H85" s="173"/>
      <c r="I85" s="171"/>
      <c r="J85" s="171"/>
      <c r="K85" s="163"/>
      <c r="L85" s="175"/>
      <c r="M85" s="172"/>
    </row>
    <row r="86" spans="1:13" ht="15" customHeight="1" x14ac:dyDescent="0.15">
      <c r="A86" s="173"/>
      <c r="B86" s="171"/>
      <c r="C86" s="171"/>
      <c r="D86" s="163"/>
      <c r="E86" s="175"/>
      <c r="F86" s="172"/>
      <c r="H86" s="173"/>
      <c r="I86" s="171"/>
      <c r="J86" s="171"/>
      <c r="K86" s="163"/>
      <c r="L86" s="175"/>
      <c r="M86" s="172"/>
    </row>
    <row r="87" spans="1:13" ht="15" customHeight="1" x14ac:dyDescent="0.15">
      <c r="A87" s="173"/>
      <c r="B87" s="171"/>
      <c r="C87" s="171"/>
      <c r="D87" s="163"/>
      <c r="E87" s="175"/>
      <c r="F87" s="172"/>
      <c r="H87" s="173"/>
      <c r="I87" s="171"/>
      <c r="J87" s="171"/>
      <c r="K87" s="163"/>
      <c r="L87" s="175"/>
      <c r="M87" s="172"/>
    </row>
    <row r="88" spans="1:13" ht="15" customHeight="1" x14ac:dyDescent="0.15">
      <c r="A88" s="173"/>
      <c r="B88" s="171"/>
      <c r="C88" s="171"/>
      <c r="D88" s="163"/>
      <c r="E88" s="175"/>
      <c r="F88" s="172"/>
      <c r="H88" s="173"/>
      <c r="I88" s="171"/>
      <c r="J88" s="171"/>
      <c r="K88" s="163"/>
      <c r="L88" s="175"/>
      <c r="M88" s="172"/>
    </row>
    <row r="89" spans="1:13" ht="15" customHeight="1" x14ac:dyDescent="0.15">
      <c r="A89" s="173"/>
      <c r="B89" s="171"/>
      <c r="C89" s="171"/>
      <c r="D89" s="163"/>
      <c r="E89" s="175"/>
      <c r="F89" s="172"/>
      <c r="H89" s="173"/>
      <c r="I89" s="171"/>
      <c r="J89" s="171"/>
      <c r="K89" s="163"/>
      <c r="L89" s="175"/>
      <c r="M89" s="172"/>
    </row>
    <row r="90" spans="1:13" ht="15" customHeight="1" x14ac:dyDescent="0.15">
      <c r="A90" s="173"/>
      <c r="B90" s="171"/>
      <c r="C90" s="171"/>
      <c r="D90" s="163"/>
      <c r="E90" s="175"/>
      <c r="F90" s="172"/>
      <c r="H90" s="173"/>
      <c r="I90" s="171"/>
      <c r="J90" s="171"/>
      <c r="K90" s="163"/>
      <c r="L90" s="175"/>
      <c r="M90" s="172"/>
    </row>
    <row r="91" spans="1:13" ht="15" customHeight="1" x14ac:dyDescent="0.15">
      <c r="A91" s="173"/>
      <c r="B91" s="171"/>
      <c r="C91" s="171"/>
      <c r="D91" s="163"/>
      <c r="E91" s="175"/>
      <c r="F91" s="172"/>
      <c r="H91" s="173"/>
      <c r="I91" s="171"/>
      <c r="J91" s="171"/>
      <c r="K91" s="163"/>
      <c r="L91" s="175"/>
      <c r="M91" s="172"/>
    </row>
    <row r="92" spans="1:13" ht="15" customHeight="1" x14ac:dyDescent="0.15">
      <c r="A92" s="173"/>
      <c r="B92" s="171"/>
      <c r="C92" s="171"/>
      <c r="D92" s="163"/>
      <c r="E92" s="175"/>
      <c r="F92" s="172"/>
      <c r="H92" s="173"/>
      <c r="I92" s="171"/>
      <c r="J92" s="171"/>
      <c r="K92" s="163"/>
      <c r="L92" s="175"/>
      <c r="M92" s="172"/>
    </row>
    <row r="93" spans="1:13" ht="15" customHeight="1" x14ac:dyDescent="0.15">
      <c r="A93" s="173"/>
      <c r="B93" s="171"/>
      <c r="C93" s="171"/>
      <c r="D93" s="163"/>
      <c r="E93" s="175"/>
      <c r="F93" s="172"/>
      <c r="H93" s="173"/>
      <c r="I93" s="171"/>
      <c r="J93" s="171"/>
      <c r="K93" s="163"/>
      <c r="L93" s="175"/>
      <c r="M93" s="172"/>
    </row>
    <row r="94" spans="1:13" ht="15" customHeight="1" x14ac:dyDescent="0.15">
      <c r="A94" s="173"/>
      <c r="B94" s="171"/>
      <c r="C94" s="171"/>
      <c r="D94" s="163"/>
      <c r="E94" s="175"/>
      <c r="F94" s="172"/>
      <c r="H94" s="173"/>
      <c r="I94" s="171"/>
      <c r="J94" s="171"/>
      <c r="K94" s="163"/>
      <c r="L94" s="175"/>
      <c r="M94" s="172"/>
    </row>
    <row r="95" spans="1:13" ht="15" customHeight="1" x14ac:dyDescent="0.15">
      <c r="A95" s="173"/>
      <c r="B95" s="171"/>
      <c r="C95" s="171"/>
      <c r="D95" s="163"/>
      <c r="E95" s="175"/>
      <c r="F95" s="172"/>
      <c r="H95" s="173"/>
      <c r="I95" s="171"/>
      <c r="J95" s="171"/>
      <c r="K95" s="163"/>
      <c r="L95" s="175"/>
      <c r="M95" s="172"/>
    </row>
    <row r="96" spans="1:13" ht="15" customHeight="1" x14ac:dyDescent="0.15">
      <c r="A96" s="173"/>
      <c r="B96" s="171"/>
      <c r="C96" s="171"/>
      <c r="D96" s="163"/>
      <c r="E96" s="175"/>
      <c r="F96" s="172"/>
      <c r="H96" s="173"/>
      <c r="I96" s="171"/>
      <c r="J96" s="171"/>
      <c r="K96" s="163"/>
      <c r="L96" s="175"/>
      <c r="M96" s="172"/>
    </row>
    <row r="97" spans="1:13" ht="15" customHeight="1" x14ac:dyDescent="0.15">
      <c r="A97" s="173"/>
      <c r="B97" s="171"/>
      <c r="C97" s="171"/>
      <c r="D97" s="163"/>
      <c r="E97" s="175"/>
      <c r="F97" s="172"/>
      <c r="H97" s="173"/>
      <c r="I97" s="171"/>
      <c r="J97" s="171"/>
      <c r="K97" s="163"/>
      <c r="L97" s="175"/>
      <c r="M97" s="172"/>
    </row>
    <row r="98" spans="1:13" ht="15" customHeight="1" x14ac:dyDescent="0.15">
      <c r="A98" s="173"/>
      <c r="B98" s="171"/>
      <c r="C98" s="171"/>
      <c r="D98" s="163"/>
      <c r="E98" s="175"/>
      <c r="F98" s="172"/>
      <c r="H98" s="173"/>
      <c r="I98" s="171"/>
      <c r="J98" s="171"/>
      <c r="K98" s="163"/>
      <c r="L98" s="175"/>
      <c r="M98" s="172"/>
    </row>
    <row r="99" spans="1:13" ht="15" customHeight="1" x14ac:dyDescent="0.15">
      <c r="A99" s="173"/>
      <c r="B99" s="171"/>
      <c r="C99" s="171"/>
      <c r="D99" s="163"/>
      <c r="E99" s="175"/>
      <c r="F99" s="172"/>
      <c r="H99" s="173"/>
      <c r="I99" s="171"/>
      <c r="J99" s="171"/>
      <c r="K99" s="163"/>
      <c r="L99" s="175"/>
      <c r="M99" s="172"/>
    </row>
    <row r="100" spans="1:13" ht="15" customHeight="1" x14ac:dyDescent="0.15">
      <c r="A100" s="173"/>
      <c r="B100" s="171"/>
      <c r="C100" s="171"/>
      <c r="D100" s="163"/>
      <c r="E100" s="175"/>
      <c r="F100" s="172"/>
      <c r="H100" s="173"/>
      <c r="I100" s="171"/>
      <c r="J100" s="171"/>
      <c r="K100" s="163"/>
      <c r="L100" s="175"/>
      <c r="M100" s="172"/>
    </row>
    <row r="101" spans="1:13" ht="15" customHeight="1" x14ac:dyDescent="0.15">
      <c r="A101" s="173"/>
      <c r="B101" s="171"/>
      <c r="C101" s="171"/>
      <c r="D101" s="163"/>
      <c r="E101" s="175"/>
      <c r="F101" s="172"/>
      <c r="H101" s="173"/>
      <c r="I101" s="171"/>
      <c r="J101" s="171"/>
      <c r="K101" s="163"/>
      <c r="L101" s="175"/>
      <c r="M101" s="172"/>
    </row>
    <row r="102" spans="1:13" ht="15" customHeight="1" x14ac:dyDescent="0.15">
      <c r="A102" s="173"/>
      <c r="B102" s="171"/>
      <c r="C102" s="171"/>
      <c r="D102" s="163"/>
      <c r="E102" s="175"/>
      <c r="F102" s="172"/>
      <c r="H102" s="173"/>
      <c r="I102" s="171"/>
      <c r="J102" s="171"/>
      <c r="K102" s="163"/>
      <c r="L102" s="175"/>
      <c r="M102" s="172"/>
    </row>
    <row r="103" spans="1:13" ht="15" customHeight="1" x14ac:dyDescent="0.15">
      <c r="A103" s="173"/>
      <c r="B103" s="171"/>
      <c r="C103" s="171"/>
      <c r="D103" s="163"/>
      <c r="E103" s="175"/>
      <c r="F103" s="172"/>
      <c r="H103" s="173"/>
      <c r="I103" s="171"/>
      <c r="J103" s="171"/>
      <c r="K103" s="163"/>
      <c r="L103" s="175"/>
      <c r="M103" s="172"/>
    </row>
    <row r="104" spans="1:13" ht="15" customHeight="1" x14ac:dyDescent="0.15">
      <c r="A104" s="173"/>
      <c r="B104" s="171"/>
      <c r="C104" s="171"/>
      <c r="D104" s="163"/>
      <c r="E104" s="175"/>
      <c r="F104" s="172"/>
      <c r="H104" s="173"/>
      <c r="I104" s="171"/>
      <c r="J104" s="171"/>
      <c r="K104" s="163"/>
      <c r="L104" s="175"/>
      <c r="M104" s="172"/>
    </row>
    <row r="105" spans="1:13" ht="15" customHeight="1" x14ac:dyDescent="0.15">
      <c r="A105" s="173"/>
      <c r="B105" s="171"/>
      <c r="C105" s="171"/>
      <c r="D105" s="163"/>
      <c r="E105" s="175"/>
      <c r="F105" s="172"/>
      <c r="H105" s="173"/>
      <c r="I105" s="171"/>
      <c r="J105" s="171"/>
      <c r="K105" s="163"/>
      <c r="L105" s="175"/>
      <c r="M105" s="172"/>
    </row>
    <row r="106" spans="1:13" ht="15" customHeight="1" x14ac:dyDescent="0.15">
      <c r="A106" s="173"/>
      <c r="B106" s="171"/>
      <c r="C106" s="171"/>
      <c r="D106" s="163"/>
      <c r="E106" s="175"/>
      <c r="F106" s="172"/>
      <c r="H106" s="173"/>
      <c r="I106" s="171"/>
      <c r="J106" s="171"/>
      <c r="K106" s="163"/>
      <c r="L106" s="175"/>
      <c r="M106" s="172"/>
    </row>
    <row r="107" spans="1:13" ht="15" customHeight="1" x14ac:dyDescent="0.15">
      <c r="A107" s="173"/>
      <c r="B107" s="171"/>
      <c r="C107" s="171"/>
      <c r="D107" s="163"/>
      <c r="E107" s="175"/>
      <c r="F107" s="172"/>
      <c r="H107" s="173"/>
      <c r="I107" s="171"/>
      <c r="J107" s="171"/>
      <c r="K107" s="163"/>
      <c r="L107" s="175"/>
      <c r="M107" s="172"/>
    </row>
    <row r="108" spans="1:13" ht="15" customHeight="1" x14ac:dyDescent="0.15">
      <c r="A108" s="173"/>
      <c r="B108" s="171"/>
      <c r="C108" s="171"/>
      <c r="D108" s="163"/>
      <c r="E108" s="175"/>
      <c r="F108" s="172"/>
      <c r="H108" s="173"/>
      <c r="I108" s="171"/>
      <c r="J108" s="171"/>
      <c r="K108" s="163"/>
      <c r="L108" s="175"/>
      <c r="M108" s="172"/>
    </row>
    <row r="109" spans="1:13" ht="15" customHeight="1" x14ac:dyDescent="0.15">
      <c r="A109" s="173"/>
      <c r="B109" s="171"/>
      <c r="C109" s="171"/>
      <c r="D109" s="163"/>
      <c r="E109" s="175"/>
      <c r="F109" s="172"/>
      <c r="H109" s="173"/>
      <c r="I109" s="171"/>
      <c r="J109" s="171"/>
      <c r="K109" s="163"/>
      <c r="L109" s="175"/>
      <c r="M109" s="172"/>
    </row>
    <row r="110" spans="1:13" ht="15" customHeight="1" x14ac:dyDescent="0.15">
      <c r="A110" s="173"/>
      <c r="B110" s="171"/>
      <c r="C110" s="171"/>
      <c r="D110" s="163"/>
      <c r="E110" s="175"/>
      <c r="F110" s="172"/>
      <c r="H110" s="173"/>
      <c r="I110" s="171"/>
      <c r="J110" s="171"/>
      <c r="K110" s="163"/>
      <c r="L110" s="175"/>
      <c r="M110" s="172"/>
    </row>
    <row r="111" spans="1:13" ht="15" customHeight="1" x14ac:dyDescent="0.15">
      <c r="A111" s="173"/>
      <c r="B111" s="171"/>
      <c r="C111" s="171"/>
      <c r="D111" s="163"/>
      <c r="E111" s="175"/>
      <c r="F111" s="172"/>
      <c r="H111" s="173"/>
      <c r="I111" s="171"/>
      <c r="J111" s="171"/>
      <c r="K111" s="163"/>
      <c r="L111" s="175"/>
      <c r="M111" s="172"/>
    </row>
    <row r="112" spans="1:13" ht="15" customHeight="1" x14ac:dyDescent="0.15">
      <c r="A112" s="173"/>
      <c r="B112" s="171"/>
      <c r="C112" s="171"/>
      <c r="D112" s="163"/>
      <c r="E112" s="175"/>
      <c r="F112" s="172"/>
      <c r="H112" s="173"/>
      <c r="I112" s="171"/>
      <c r="J112" s="171"/>
      <c r="K112" s="163"/>
      <c r="L112" s="175"/>
      <c r="M112" s="172"/>
    </row>
    <row r="113" spans="1:13" ht="15" customHeight="1" x14ac:dyDescent="0.15">
      <c r="A113" s="173"/>
      <c r="B113" s="171"/>
      <c r="C113" s="171"/>
      <c r="D113" s="163"/>
      <c r="E113" s="175"/>
      <c r="F113" s="172"/>
      <c r="H113" s="173"/>
      <c r="I113" s="171"/>
      <c r="J113" s="171"/>
      <c r="K113" s="163"/>
      <c r="L113" s="175"/>
      <c r="M113" s="172"/>
    </row>
    <row r="114" spans="1:13" ht="15" customHeight="1" x14ac:dyDescent="0.15">
      <c r="A114" s="173"/>
      <c r="B114" s="171"/>
      <c r="C114" s="171"/>
      <c r="D114" s="163"/>
      <c r="E114" s="175"/>
      <c r="F114" s="172"/>
      <c r="H114" s="173"/>
      <c r="I114" s="171"/>
      <c r="J114" s="171"/>
      <c r="K114" s="163"/>
      <c r="L114" s="175"/>
      <c r="M114" s="172"/>
    </row>
    <row r="115" spans="1:13" ht="15" customHeight="1" x14ac:dyDescent="0.15">
      <c r="A115" s="173"/>
      <c r="B115" s="171"/>
      <c r="C115" s="171"/>
      <c r="D115" s="163"/>
      <c r="E115" s="175"/>
      <c r="F115" s="172"/>
      <c r="H115" s="173"/>
      <c r="I115" s="171"/>
      <c r="J115" s="171"/>
      <c r="K115" s="163"/>
      <c r="L115" s="175"/>
      <c r="M115" s="172"/>
    </row>
    <row r="116" spans="1:13" ht="15" customHeight="1" x14ac:dyDescent="0.15">
      <c r="A116" s="173"/>
      <c r="B116" s="171"/>
      <c r="C116" s="171"/>
      <c r="D116" s="163"/>
      <c r="E116" s="175"/>
      <c r="F116" s="172"/>
      <c r="H116" s="173"/>
      <c r="I116" s="171"/>
      <c r="J116" s="171"/>
      <c r="K116" s="163"/>
      <c r="L116" s="175"/>
      <c r="M116" s="172"/>
    </row>
    <row r="117" spans="1:13" ht="15" customHeight="1" x14ac:dyDescent="0.15">
      <c r="A117" s="173"/>
      <c r="B117" s="171"/>
      <c r="C117" s="171"/>
      <c r="D117" s="163"/>
      <c r="E117" s="175"/>
      <c r="F117" s="172"/>
      <c r="H117" s="173"/>
      <c r="I117" s="171"/>
      <c r="J117" s="171"/>
      <c r="K117" s="163"/>
      <c r="L117" s="175"/>
      <c r="M117" s="172"/>
    </row>
    <row r="118" spans="1:13" ht="15" customHeight="1" x14ac:dyDescent="0.15">
      <c r="A118" s="173"/>
      <c r="B118" s="171"/>
      <c r="C118" s="171"/>
      <c r="D118" s="163"/>
      <c r="E118" s="175"/>
      <c r="F118" s="172"/>
      <c r="H118" s="173"/>
      <c r="I118" s="171"/>
      <c r="J118" s="171"/>
      <c r="K118" s="163"/>
      <c r="L118" s="175"/>
      <c r="M118" s="172"/>
    </row>
    <row r="119" spans="1:13" ht="15" customHeight="1" x14ac:dyDescent="0.15">
      <c r="A119" s="173"/>
      <c r="B119" s="171"/>
      <c r="C119" s="171"/>
      <c r="D119" s="163"/>
      <c r="E119" s="175"/>
      <c r="F119" s="172"/>
      <c r="H119" s="173"/>
      <c r="I119" s="171"/>
      <c r="J119" s="171"/>
      <c r="K119" s="163"/>
      <c r="L119" s="175"/>
      <c r="M119" s="172"/>
    </row>
    <row r="120" spans="1:13" ht="15" customHeight="1" x14ac:dyDescent="0.15">
      <c r="A120" s="173"/>
      <c r="B120" s="171"/>
      <c r="C120" s="171"/>
      <c r="D120" s="163"/>
      <c r="E120" s="175"/>
      <c r="F120" s="172"/>
      <c r="H120" s="173"/>
      <c r="I120" s="171"/>
      <c r="J120" s="171"/>
      <c r="K120" s="163"/>
      <c r="L120" s="175"/>
      <c r="M120" s="172"/>
    </row>
    <row r="121" spans="1:13" ht="15" customHeight="1" x14ac:dyDescent="0.15">
      <c r="A121" s="173"/>
      <c r="B121" s="171"/>
      <c r="C121" s="171"/>
      <c r="D121" s="163"/>
      <c r="E121" s="175"/>
      <c r="F121" s="172"/>
      <c r="H121" s="173"/>
      <c r="I121" s="171"/>
      <c r="J121" s="171"/>
      <c r="K121" s="163"/>
      <c r="L121" s="175"/>
      <c r="M121" s="172"/>
    </row>
    <row r="122" spans="1:13" ht="15" customHeight="1" x14ac:dyDescent="0.15">
      <c r="A122" s="173"/>
      <c r="B122" s="171"/>
      <c r="C122" s="171"/>
      <c r="D122" s="163"/>
      <c r="E122" s="175"/>
      <c r="F122" s="172"/>
      <c r="H122" s="173"/>
      <c r="I122" s="171"/>
      <c r="J122" s="171"/>
      <c r="K122" s="163"/>
      <c r="L122" s="175"/>
      <c r="M122" s="172"/>
    </row>
    <row r="123" spans="1:13" ht="15" customHeight="1" x14ac:dyDescent="0.15">
      <c r="A123" s="173"/>
      <c r="B123" s="171"/>
      <c r="C123" s="171"/>
      <c r="D123" s="163"/>
      <c r="E123" s="175"/>
      <c r="F123" s="172"/>
      <c r="H123" s="173"/>
      <c r="I123" s="171"/>
      <c r="J123" s="171"/>
      <c r="K123" s="163"/>
      <c r="L123" s="175"/>
      <c r="M123" s="172"/>
    </row>
    <row r="124" spans="1:13" ht="15" customHeight="1" x14ac:dyDescent="0.15">
      <c r="A124" s="173"/>
      <c r="B124" s="171"/>
      <c r="C124" s="171"/>
      <c r="D124" s="163"/>
      <c r="E124" s="175"/>
      <c r="F124" s="172"/>
      <c r="H124" s="173"/>
      <c r="I124" s="171"/>
      <c r="J124" s="171"/>
      <c r="K124" s="163"/>
      <c r="L124" s="175"/>
      <c r="M124" s="172"/>
    </row>
    <row r="125" spans="1:13" ht="15" customHeight="1" x14ac:dyDescent="0.15">
      <c r="A125" s="173"/>
      <c r="B125" s="171"/>
      <c r="C125" s="171"/>
      <c r="D125" s="163"/>
      <c r="E125" s="175"/>
      <c r="F125" s="172"/>
      <c r="H125" s="173"/>
      <c r="I125" s="171"/>
      <c r="J125" s="171"/>
      <c r="K125" s="163"/>
      <c r="L125" s="175"/>
      <c r="M125" s="172"/>
    </row>
    <row r="126" spans="1:13" ht="15" customHeight="1" x14ac:dyDescent="0.15">
      <c r="A126" s="173"/>
      <c r="B126" s="171"/>
      <c r="C126" s="171"/>
      <c r="D126" s="163"/>
      <c r="E126" s="175"/>
      <c r="F126" s="172"/>
      <c r="H126" s="173"/>
      <c r="I126" s="171"/>
      <c r="J126" s="171"/>
      <c r="K126" s="163"/>
      <c r="L126" s="175"/>
      <c r="M126" s="172"/>
    </row>
    <row r="127" spans="1:13" ht="15" customHeight="1" x14ac:dyDescent="0.15">
      <c r="A127" s="173"/>
      <c r="B127" s="171"/>
      <c r="C127" s="171"/>
      <c r="D127" s="163"/>
      <c r="E127" s="175"/>
      <c r="F127" s="172"/>
      <c r="H127" s="173"/>
      <c r="I127" s="171"/>
      <c r="J127" s="171"/>
      <c r="K127" s="163"/>
      <c r="L127" s="175"/>
      <c r="M127" s="172"/>
    </row>
    <row r="128" spans="1:13" ht="15" customHeight="1" x14ac:dyDescent="0.15">
      <c r="A128" s="173"/>
      <c r="B128" s="171"/>
      <c r="C128" s="171"/>
      <c r="D128" s="163"/>
      <c r="E128" s="175"/>
      <c r="F128" s="172"/>
      <c r="H128" s="173"/>
      <c r="I128" s="171"/>
      <c r="J128" s="171"/>
      <c r="K128" s="163"/>
      <c r="L128" s="175"/>
      <c r="M128" s="172"/>
    </row>
    <row r="129" spans="1:13" ht="15" customHeight="1" x14ac:dyDescent="0.15">
      <c r="A129" s="173"/>
      <c r="B129" s="171"/>
      <c r="C129" s="171"/>
      <c r="D129" s="163"/>
      <c r="E129" s="175"/>
      <c r="F129" s="172"/>
      <c r="H129" s="173"/>
      <c r="I129" s="171"/>
      <c r="J129" s="171"/>
      <c r="K129" s="163"/>
      <c r="L129" s="175"/>
      <c r="M129" s="172"/>
    </row>
    <row r="130" spans="1:13" ht="15" customHeight="1" x14ac:dyDescent="0.15">
      <c r="A130" s="173"/>
      <c r="B130" s="171"/>
      <c r="C130" s="171"/>
      <c r="D130" s="163"/>
      <c r="E130" s="175"/>
      <c r="F130" s="172"/>
      <c r="H130" s="173"/>
      <c r="I130" s="171"/>
      <c r="J130" s="171"/>
      <c r="K130" s="163"/>
      <c r="L130" s="175"/>
      <c r="M130" s="172"/>
    </row>
    <row r="131" spans="1:13" ht="15" customHeight="1" x14ac:dyDescent="0.15">
      <c r="A131" s="173"/>
      <c r="B131" s="171"/>
      <c r="C131" s="171"/>
      <c r="D131" s="163"/>
      <c r="E131" s="175"/>
      <c r="F131" s="172"/>
      <c r="H131" s="173"/>
      <c r="I131" s="171"/>
      <c r="J131" s="171"/>
      <c r="K131" s="163"/>
      <c r="L131" s="175"/>
      <c r="M131" s="172"/>
    </row>
    <row r="132" spans="1:13" ht="15" customHeight="1" x14ac:dyDescent="0.15">
      <c r="A132" s="173"/>
      <c r="B132" s="171"/>
      <c r="C132" s="171"/>
      <c r="D132" s="163"/>
      <c r="E132" s="175"/>
      <c r="F132" s="172"/>
      <c r="H132" s="173"/>
      <c r="I132" s="171"/>
      <c r="J132" s="171"/>
      <c r="K132" s="163"/>
      <c r="L132" s="175"/>
      <c r="M132" s="172"/>
    </row>
    <row r="133" spans="1:13" ht="15" customHeight="1" x14ac:dyDescent="0.15">
      <c r="A133" s="173"/>
      <c r="B133" s="171"/>
      <c r="C133" s="171"/>
      <c r="D133" s="163"/>
      <c r="E133" s="175"/>
      <c r="F133" s="172"/>
      <c r="H133" s="173"/>
      <c r="I133" s="171"/>
      <c r="J133" s="171"/>
      <c r="K133" s="163"/>
      <c r="L133" s="175"/>
      <c r="M133" s="172"/>
    </row>
    <row r="134" spans="1:13" ht="15" customHeight="1" x14ac:dyDescent="0.15">
      <c r="A134" s="173"/>
      <c r="B134" s="171"/>
      <c r="C134" s="171"/>
      <c r="D134" s="163"/>
      <c r="E134" s="175"/>
      <c r="F134" s="172"/>
      <c r="H134" s="173"/>
      <c r="I134" s="171"/>
      <c r="J134" s="171"/>
      <c r="K134" s="163"/>
      <c r="L134" s="175"/>
      <c r="M134" s="172"/>
    </row>
    <row r="135" spans="1:13" ht="15" customHeight="1" x14ac:dyDescent="0.15">
      <c r="A135" s="173"/>
      <c r="B135" s="171"/>
      <c r="C135" s="171"/>
      <c r="D135" s="163"/>
      <c r="E135" s="175"/>
      <c r="F135" s="172"/>
      <c r="H135" s="173"/>
      <c r="I135" s="171"/>
      <c r="J135" s="171"/>
      <c r="K135" s="163"/>
      <c r="L135" s="175"/>
      <c r="M135" s="172"/>
    </row>
    <row r="136" spans="1:13" ht="15" customHeight="1" x14ac:dyDescent="0.15">
      <c r="A136" s="173"/>
      <c r="B136" s="171"/>
      <c r="C136" s="171"/>
      <c r="D136" s="163"/>
      <c r="E136" s="175"/>
      <c r="F136" s="172"/>
      <c r="H136" s="173"/>
      <c r="I136" s="171"/>
      <c r="J136" s="171"/>
      <c r="K136" s="163"/>
      <c r="L136" s="175"/>
      <c r="M136" s="172"/>
    </row>
    <row r="137" spans="1:13" ht="15" customHeight="1" x14ac:dyDescent="0.15">
      <c r="A137" s="173"/>
      <c r="B137" s="171"/>
      <c r="C137" s="171"/>
      <c r="D137" s="163"/>
      <c r="E137" s="175"/>
      <c r="F137" s="172"/>
      <c r="H137" s="173"/>
      <c r="I137" s="171"/>
      <c r="J137" s="171"/>
      <c r="K137" s="163"/>
      <c r="L137" s="175"/>
      <c r="M137" s="172"/>
    </row>
    <row r="138" spans="1:13" ht="15" customHeight="1" x14ac:dyDescent="0.15">
      <c r="A138" s="173"/>
      <c r="B138" s="171"/>
      <c r="C138" s="171"/>
      <c r="D138" s="163"/>
      <c r="E138" s="175"/>
      <c r="F138" s="172"/>
      <c r="H138" s="173"/>
      <c r="I138" s="171"/>
      <c r="J138" s="171"/>
      <c r="K138" s="163"/>
      <c r="L138" s="175"/>
      <c r="M138" s="172"/>
    </row>
    <row r="139" spans="1:13" ht="15" customHeight="1" x14ac:dyDescent="0.15">
      <c r="A139" s="173"/>
      <c r="B139" s="171"/>
      <c r="C139" s="171"/>
      <c r="D139" s="163"/>
      <c r="E139" s="175"/>
      <c r="F139" s="172"/>
      <c r="H139" s="173"/>
      <c r="I139" s="171"/>
      <c r="J139" s="171"/>
      <c r="K139" s="163"/>
      <c r="L139" s="175"/>
      <c r="M139" s="172"/>
    </row>
    <row r="140" spans="1:13" ht="15" customHeight="1" x14ac:dyDescent="0.15">
      <c r="A140" s="173"/>
      <c r="B140" s="171"/>
      <c r="C140" s="171"/>
      <c r="D140" s="163"/>
      <c r="E140" s="175"/>
      <c r="F140" s="172"/>
      <c r="H140" s="173"/>
      <c r="I140" s="171"/>
      <c r="J140" s="171"/>
      <c r="K140" s="163"/>
      <c r="L140" s="175"/>
      <c r="M140" s="172"/>
    </row>
    <row r="141" spans="1:13" ht="15" customHeight="1" x14ac:dyDescent="0.15">
      <c r="A141" s="173"/>
      <c r="B141" s="171"/>
      <c r="C141" s="171"/>
      <c r="D141" s="163"/>
      <c r="E141" s="175"/>
      <c r="F141" s="172"/>
      <c r="H141" s="173"/>
      <c r="I141" s="171"/>
      <c r="J141" s="171"/>
      <c r="K141" s="163"/>
      <c r="L141" s="175"/>
      <c r="M141" s="172"/>
    </row>
    <row r="142" spans="1:13" ht="15" customHeight="1" x14ac:dyDescent="0.15">
      <c r="A142" s="173"/>
      <c r="B142" s="171"/>
      <c r="C142" s="171"/>
      <c r="D142" s="163"/>
      <c r="E142" s="175"/>
      <c r="F142" s="172"/>
      <c r="H142" s="173"/>
      <c r="I142" s="171"/>
      <c r="J142" s="171"/>
      <c r="K142" s="163"/>
      <c r="L142" s="175"/>
      <c r="M142" s="172"/>
    </row>
    <row r="143" spans="1:13" ht="15" customHeight="1" x14ac:dyDescent="0.15">
      <c r="A143" s="173"/>
      <c r="B143" s="171"/>
      <c r="C143" s="171"/>
      <c r="D143" s="163"/>
      <c r="E143" s="175"/>
      <c r="F143" s="172"/>
      <c r="H143" s="173"/>
      <c r="I143" s="171"/>
      <c r="J143" s="171"/>
      <c r="K143" s="163"/>
      <c r="L143" s="175"/>
      <c r="M143" s="172"/>
    </row>
    <row r="144" spans="1:13" ht="15" customHeight="1" x14ac:dyDescent="0.15">
      <c r="A144" s="173"/>
      <c r="B144" s="171"/>
      <c r="C144" s="171"/>
      <c r="D144" s="163"/>
      <c r="E144" s="175"/>
      <c r="F144" s="172"/>
      <c r="H144" s="173"/>
      <c r="I144" s="171"/>
      <c r="J144" s="171"/>
      <c r="K144" s="163"/>
      <c r="L144" s="175"/>
      <c r="M144" s="172"/>
    </row>
    <row r="145" spans="1:13" ht="15" customHeight="1" x14ac:dyDescent="0.15">
      <c r="A145" s="173"/>
      <c r="B145" s="171"/>
      <c r="C145" s="171"/>
      <c r="D145" s="163"/>
      <c r="E145" s="175"/>
      <c r="F145" s="172"/>
      <c r="H145" s="173"/>
      <c r="I145" s="171"/>
      <c r="J145" s="171"/>
      <c r="K145" s="163"/>
      <c r="L145" s="175"/>
      <c r="M145" s="172"/>
    </row>
    <row r="146" spans="1:13" ht="15" customHeight="1" x14ac:dyDescent="0.15">
      <c r="A146" s="173"/>
      <c r="B146" s="171"/>
      <c r="C146" s="171"/>
      <c r="D146" s="163"/>
      <c r="E146" s="175"/>
      <c r="F146" s="172"/>
      <c r="H146" s="173"/>
      <c r="I146" s="171"/>
      <c r="J146" s="171"/>
      <c r="K146" s="163"/>
      <c r="L146" s="175"/>
      <c r="M146" s="172"/>
    </row>
    <row r="147" spans="1:13" ht="15" customHeight="1" x14ac:dyDescent="0.15">
      <c r="A147" s="173"/>
      <c r="B147" s="171"/>
      <c r="C147" s="171"/>
      <c r="D147" s="163"/>
      <c r="E147" s="175"/>
      <c r="F147" s="172"/>
      <c r="H147" s="173"/>
      <c r="I147" s="171"/>
      <c r="J147" s="171"/>
      <c r="K147" s="163"/>
      <c r="L147" s="175"/>
      <c r="M147" s="172"/>
    </row>
    <row r="148" spans="1:13" ht="15" customHeight="1" x14ac:dyDescent="0.15">
      <c r="A148" s="173"/>
      <c r="B148" s="171"/>
      <c r="C148" s="171"/>
      <c r="D148" s="163"/>
      <c r="E148" s="175"/>
      <c r="F148" s="172"/>
      <c r="H148" s="173"/>
      <c r="I148" s="171"/>
      <c r="J148" s="171"/>
      <c r="K148" s="163"/>
      <c r="L148" s="175"/>
      <c r="M148" s="172"/>
    </row>
    <row r="149" spans="1:13" ht="15" customHeight="1" x14ac:dyDescent="0.15">
      <c r="A149" s="173"/>
      <c r="B149" s="171"/>
      <c r="C149" s="171"/>
      <c r="D149" s="163"/>
      <c r="E149" s="175"/>
      <c r="F149" s="172"/>
      <c r="H149" s="173"/>
      <c r="I149" s="171"/>
      <c r="J149" s="171"/>
      <c r="K149" s="163"/>
      <c r="L149" s="175"/>
      <c r="M149" s="172"/>
    </row>
    <row r="150" spans="1:13" ht="15" customHeight="1" x14ac:dyDescent="0.15">
      <c r="A150" s="173"/>
      <c r="B150" s="171"/>
      <c r="C150" s="171"/>
      <c r="D150" s="163"/>
      <c r="E150" s="175"/>
      <c r="F150" s="172"/>
      <c r="H150" s="173"/>
      <c r="I150" s="171"/>
      <c r="J150" s="171"/>
      <c r="K150" s="163"/>
      <c r="L150" s="175"/>
      <c r="M150" s="172"/>
    </row>
    <row r="151" spans="1:13" ht="15" customHeight="1" x14ac:dyDescent="0.15">
      <c r="A151" s="173"/>
      <c r="B151" s="171"/>
      <c r="C151" s="171"/>
      <c r="D151" s="163"/>
      <c r="E151" s="175"/>
      <c r="F151" s="172"/>
      <c r="H151" s="173"/>
      <c r="I151" s="171"/>
      <c r="J151" s="171"/>
      <c r="K151" s="163"/>
      <c r="L151" s="175"/>
      <c r="M151" s="172"/>
    </row>
    <row r="152" spans="1:13" ht="15" customHeight="1" x14ac:dyDescent="0.15">
      <c r="A152" s="173"/>
      <c r="B152" s="171"/>
      <c r="C152" s="171"/>
      <c r="D152" s="163"/>
      <c r="E152" s="175"/>
      <c r="F152" s="172"/>
      <c r="H152" s="173"/>
      <c r="I152" s="171"/>
      <c r="J152" s="171"/>
      <c r="K152" s="163"/>
      <c r="L152" s="175"/>
      <c r="M152" s="172"/>
    </row>
    <row r="153" spans="1:13" ht="15" customHeight="1" x14ac:dyDescent="0.15">
      <c r="A153" s="173"/>
      <c r="B153" s="171"/>
      <c r="C153" s="171"/>
      <c r="D153" s="163"/>
      <c r="E153" s="175"/>
      <c r="F153" s="172"/>
      <c r="H153" s="173"/>
      <c r="I153" s="171"/>
      <c r="J153" s="171"/>
      <c r="K153" s="163"/>
      <c r="L153" s="175"/>
      <c r="M153" s="172"/>
    </row>
    <row r="154" spans="1:13" ht="15" customHeight="1" x14ac:dyDescent="0.15">
      <c r="A154" s="173"/>
      <c r="B154" s="171"/>
      <c r="C154" s="171"/>
      <c r="D154" s="163"/>
      <c r="E154" s="175"/>
      <c r="F154" s="172"/>
      <c r="H154" s="173"/>
      <c r="I154" s="171"/>
      <c r="J154" s="171"/>
      <c r="K154" s="163"/>
      <c r="L154" s="175"/>
      <c r="M154" s="172"/>
    </row>
    <row r="155" spans="1:13" ht="15" customHeight="1" x14ac:dyDescent="0.15">
      <c r="A155" s="173"/>
      <c r="B155" s="171"/>
      <c r="C155" s="171"/>
      <c r="D155" s="163"/>
      <c r="E155" s="175"/>
      <c r="F155" s="172"/>
      <c r="H155" s="173"/>
      <c r="I155" s="171"/>
      <c r="J155" s="171"/>
      <c r="K155" s="163"/>
      <c r="L155" s="175"/>
      <c r="M155" s="172"/>
    </row>
    <row r="156" spans="1:13" ht="15" customHeight="1" x14ac:dyDescent="0.15">
      <c r="A156" s="173"/>
      <c r="B156" s="171"/>
      <c r="C156" s="171"/>
      <c r="D156" s="163"/>
      <c r="E156" s="175"/>
      <c r="F156" s="172"/>
      <c r="H156" s="173"/>
      <c r="I156" s="171"/>
      <c r="J156" s="171"/>
      <c r="K156" s="163"/>
      <c r="L156" s="175"/>
      <c r="M156" s="172"/>
    </row>
    <row r="157" spans="1:13" ht="15" customHeight="1" x14ac:dyDescent="0.15">
      <c r="A157" s="173"/>
      <c r="B157" s="171"/>
      <c r="C157" s="171"/>
      <c r="D157" s="163"/>
      <c r="E157" s="175"/>
      <c r="F157" s="172"/>
      <c r="H157" s="173"/>
      <c r="I157" s="171"/>
      <c r="J157" s="171"/>
      <c r="K157" s="163"/>
      <c r="L157" s="175"/>
      <c r="M157" s="172"/>
    </row>
    <row r="158" spans="1:13" ht="15" customHeight="1" x14ac:dyDescent="0.15">
      <c r="A158" s="173"/>
      <c r="B158" s="171"/>
      <c r="C158" s="171"/>
      <c r="D158" s="163"/>
      <c r="E158" s="175"/>
      <c r="F158" s="172"/>
      <c r="H158" s="173"/>
      <c r="I158" s="171"/>
      <c r="J158" s="171"/>
      <c r="K158" s="163"/>
      <c r="L158" s="175"/>
      <c r="M158" s="172"/>
    </row>
    <row r="159" spans="1:13" ht="15" customHeight="1" x14ac:dyDescent="0.15">
      <c r="A159" s="173"/>
      <c r="B159" s="171"/>
      <c r="C159" s="171"/>
      <c r="D159" s="163"/>
      <c r="E159" s="175"/>
      <c r="F159" s="172"/>
      <c r="H159" s="173"/>
      <c r="I159" s="171"/>
      <c r="J159" s="171"/>
      <c r="K159" s="163"/>
      <c r="L159" s="175"/>
      <c r="M159" s="172"/>
    </row>
    <row r="160" spans="1:13" ht="15" customHeight="1" x14ac:dyDescent="0.15">
      <c r="A160" s="173"/>
      <c r="B160" s="171"/>
      <c r="C160" s="171"/>
      <c r="D160" s="163"/>
      <c r="E160" s="175"/>
      <c r="F160" s="172"/>
      <c r="H160" s="173"/>
      <c r="I160" s="171"/>
      <c r="J160" s="171"/>
      <c r="K160" s="163"/>
      <c r="L160" s="175"/>
      <c r="M160" s="172"/>
    </row>
    <row r="161" spans="1:13" ht="15" customHeight="1" x14ac:dyDescent="0.15">
      <c r="A161" s="173"/>
      <c r="B161" s="171"/>
      <c r="C161" s="171"/>
      <c r="D161" s="163"/>
      <c r="E161" s="175"/>
      <c r="F161" s="172"/>
      <c r="H161" s="173"/>
      <c r="I161" s="171"/>
      <c r="J161" s="171"/>
      <c r="K161" s="163"/>
      <c r="L161" s="175"/>
      <c r="M161" s="172"/>
    </row>
    <row r="162" spans="1:13" ht="15" customHeight="1" x14ac:dyDescent="0.15">
      <c r="A162" s="173"/>
      <c r="B162" s="171"/>
      <c r="C162" s="171"/>
      <c r="D162" s="163"/>
      <c r="E162" s="175"/>
      <c r="F162" s="172"/>
      <c r="H162" s="173"/>
      <c r="I162" s="171"/>
      <c r="J162" s="171"/>
      <c r="K162" s="163"/>
      <c r="L162" s="175"/>
      <c r="M162" s="172"/>
    </row>
    <row r="163" spans="1:13" ht="15" customHeight="1" x14ac:dyDescent="0.15">
      <c r="A163" s="173"/>
      <c r="B163" s="171"/>
      <c r="C163" s="171"/>
      <c r="D163" s="163"/>
      <c r="E163" s="175"/>
      <c r="F163" s="172"/>
      <c r="H163" s="173"/>
      <c r="I163" s="171"/>
      <c r="J163" s="171"/>
      <c r="K163" s="163"/>
      <c r="L163" s="175"/>
      <c r="M163" s="172"/>
    </row>
    <row r="164" spans="1:13" ht="15" customHeight="1" x14ac:dyDescent="0.15">
      <c r="A164" s="173"/>
      <c r="B164" s="171"/>
      <c r="C164" s="171"/>
      <c r="D164" s="163"/>
      <c r="E164" s="175"/>
      <c r="F164" s="172"/>
      <c r="H164" s="173"/>
      <c r="I164" s="171"/>
      <c r="J164" s="171"/>
      <c r="K164" s="163"/>
      <c r="L164" s="175"/>
      <c r="M164" s="172"/>
    </row>
    <row r="165" spans="1:13" ht="15" customHeight="1" x14ac:dyDescent="0.15">
      <c r="A165" s="173"/>
      <c r="B165" s="171"/>
      <c r="C165" s="171"/>
      <c r="D165" s="163"/>
      <c r="E165" s="175"/>
      <c r="F165" s="172"/>
      <c r="H165" s="173"/>
      <c r="I165" s="171"/>
      <c r="J165" s="171"/>
      <c r="K165" s="163"/>
      <c r="L165" s="175"/>
      <c r="M165" s="172"/>
    </row>
    <row r="166" spans="1:13" ht="15" customHeight="1" x14ac:dyDescent="0.15">
      <c r="A166" s="173"/>
      <c r="B166" s="171"/>
      <c r="C166" s="171"/>
      <c r="D166" s="163"/>
      <c r="E166" s="175"/>
      <c r="F166" s="172"/>
      <c r="H166" s="173"/>
      <c r="I166" s="171"/>
      <c r="J166" s="171"/>
      <c r="K166" s="163"/>
      <c r="L166" s="175"/>
      <c r="M166" s="172"/>
    </row>
    <row r="167" spans="1:13" ht="15" customHeight="1" x14ac:dyDescent="0.15">
      <c r="A167" s="173"/>
      <c r="B167" s="171"/>
      <c r="C167" s="171"/>
      <c r="D167" s="163"/>
      <c r="E167" s="175"/>
      <c r="F167" s="172"/>
      <c r="H167" s="173"/>
      <c r="I167" s="171"/>
      <c r="J167" s="171"/>
      <c r="K167" s="163"/>
      <c r="L167" s="175"/>
      <c r="M167" s="172"/>
    </row>
    <row r="168" spans="1:13" ht="15" customHeight="1" x14ac:dyDescent="0.15">
      <c r="A168" s="173"/>
      <c r="B168" s="171"/>
      <c r="C168" s="171"/>
      <c r="D168" s="163"/>
      <c r="E168" s="175"/>
      <c r="F168" s="172"/>
      <c r="H168" s="173"/>
      <c r="I168" s="171"/>
      <c r="J168" s="171"/>
      <c r="K168" s="163"/>
      <c r="L168" s="175"/>
      <c r="M168" s="172"/>
    </row>
    <row r="169" spans="1:13" ht="15" customHeight="1" x14ac:dyDescent="0.15">
      <c r="A169" s="173"/>
      <c r="B169" s="171"/>
      <c r="C169" s="171"/>
      <c r="D169" s="163"/>
      <c r="E169" s="175"/>
      <c r="F169" s="172"/>
      <c r="H169" s="173"/>
      <c r="I169" s="171"/>
      <c r="J169" s="171"/>
      <c r="K169" s="163"/>
      <c r="L169" s="175"/>
      <c r="M169" s="172"/>
    </row>
    <row r="170" spans="1:13" ht="15" customHeight="1" x14ac:dyDescent="0.15">
      <c r="A170" s="173"/>
      <c r="B170" s="171"/>
      <c r="C170" s="171"/>
      <c r="D170" s="163"/>
      <c r="E170" s="175"/>
      <c r="F170" s="172"/>
      <c r="H170" s="173"/>
      <c r="I170" s="171"/>
      <c r="J170" s="171"/>
      <c r="K170" s="163"/>
      <c r="L170" s="175"/>
      <c r="M170" s="172"/>
    </row>
    <row r="171" spans="1:13" ht="15" customHeight="1" x14ac:dyDescent="0.15">
      <c r="A171" s="173"/>
      <c r="B171" s="171"/>
      <c r="C171" s="171"/>
      <c r="D171" s="163"/>
      <c r="E171" s="175"/>
      <c r="F171" s="172"/>
      <c r="H171" s="173"/>
      <c r="I171" s="171"/>
      <c r="J171" s="171"/>
      <c r="K171" s="163"/>
      <c r="L171" s="175"/>
      <c r="M171" s="172"/>
    </row>
    <row r="172" spans="1:13" ht="15" customHeight="1" x14ac:dyDescent="0.15">
      <c r="A172" s="173"/>
      <c r="B172" s="171"/>
      <c r="C172" s="171"/>
      <c r="D172" s="163"/>
      <c r="E172" s="175"/>
      <c r="F172" s="172"/>
      <c r="H172" s="173"/>
      <c r="I172" s="171"/>
      <c r="J172" s="171"/>
      <c r="K172" s="163"/>
      <c r="L172" s="175"/>
      <c r="M172" s="172"/>
    </row>
    <row r="173" spans="1:13" ht="15" customHeight="1" x14ac:dyDescent="0.15">
      <c r="A173" s="173"/>
      <c r="B173" s="171"/>
      <c r="C173" s="171"/>
      <c r="D173" s="163"/>
      <c r="E173" s="175"/>
      <c r="F173" s="172"/>
      <c r="H173" s="173"/>
      <c r="I173" s="171"/>
      <c r="J173" s="171"/>
      <c r="K173" s="163"/>
      <c r="L173" s="175"/>
      <c r="M173" s="172"/>
    </row>
    <row r="174" spans="1:13" ht="15" customHeight="1" x14ac:dyDescent="0.15">
      <c r="A174" s="173"/>
      <c r="B174" s="171"/>
      <c r="C174" s="171"/>
      <c r="D174" s="163"/>
      <c r="E174" s="175"/>
      <c r="F174" s="172"/>
      <c r="H174" s="173"/>
      <c r="I174" s="171"/>
      <c r="J174" s="171"/>
      <c r="K174" s="163"/>
      <c r="L174" s="175"/>
      <c r="M174" s="172"/>
    </row>
    <row r="175" spans="1:13" ht="15" customHeight="1" x14ac:dyDescent="0.15">
      <c r="A175" s="173"/>
      <c r="B175" s="171"/>
      <c r="C175" s="171"/>
      <c r="D175" s="163"/>
      <c r="E175" s="175"/>
      <c r="F175" s="172"/>
      <c r="H175" s="173"/>
      <c r="I175" s="171"/>
      <c r="J175" s="171"/>
      <c r="K175" s="163"/>
      <c r="L175" s="175"/>
      <c r="M175" s="172"/>
    </row>
    <row r="176" spans="1:13" ht="15" customHeight="1" x14ac:dyDescent="0.15">
      <c r="A176" s="173"/>
      <c r="B176" s="171"/>
      <c r="C176" s="171"/>
      <c r="D176" s="163"/>
      <c r="E176" s="175"/>
      <c r="F176" s="172"/>
      <c r="H176" s="173"/>
      <c r="I176" s="171"/>
      <c r="J176" s="171"/>
      <c r="K176" s="163"/>
      <c r="L176" s="175"/>
      <c r="M176" s="172"/>
    </row>
    <row r="177" spans="1:13" ht="15" customHeight="1" x14ac:dyDescent="0.15">
      <c r="A177" s="176"/>
      <c r="B177" s="177"/>
      <c r="C177" s="177"/>
      <c r="D177" s="178"/>
      <c r="E177" s="179"/>
      <c r="F177" s="180"/>
      <c r="H177" s="176"/>
      <c r="I177" s="177"/>
      <c r="J177" s="177"/>
      <c r="K177" s="178"/>
      <c r="L177" s="179"/>
      <c r="M177" s="180"/>
    </row>
    <row r="178" spans="1:13" ht="15" customHeight="1" x14ac:dyDescent="0.15">
      <c r="A178" s="161"/>
      <c r="B178" s="162"/>
      <c r="C178" s="162"/>
      <c r="D178" s="164"/>
      <c r="E178" s="181"/>
      <c r="F178" s="182"/>
      <c r="H178" s="161"/>
      <c r="I178" s="162"/>
      <c r="J178" s="162"/>
      <c r="K178" s="164"/>
      <c r="L178" s="181"/>
      <c r="M178" s="182"/>
    </row>
    <row r="179" spans="1:13" ht="15" customHeight="1" x14ac:dyDescent="0.15">
      <c r="A179" s="173"/>
      <c r="B179" s="171"/>
      <c r="C179" s="171"/>
      <c r="D179" s="163"/>
      <c r="E179" s="175"/>
      <c r="F179" s="172"/>
      <c r="H179" s="173"/>
      <c r="I179" s="171"/>
      <c r="J179" s="171"/>
      <c r="K179" s="163"/>
      <c r="L179" s="175"/>
      <c r="M179" s="172"/>
    </row>
    <row r="180" spans="1:13" ht="15" customHeight="1" x14ac:dyDescent="0.15">
      <c r="A180" s="173"/>
      <c r="B180" s="171"/>
      <c r="C180" s="171"/>
      <c r="D180" s="163"/>
      <c r="E180" s="175"/>
      <c r="F180" s="172"/>
      <c r="H180" s="173"/>
      <c r="I180" s="171"/>
      <c r="J180" s="171"/>
      <c r="K180" s="163"/>
      <c r="L180" s="175"/>
      <c r="M180" s="172"/>
    </row>
    <row r="181" spans="1:13" ht="15" customHeight="1" x14ac:dyDescent="0.15">
      <c r="A181" s="173"/>
      <c r="B181" s="171"/>
      <c r="C181" s="171"/>
      <c r="D181" s="163"/>
      <c r="E181" s="175"/>
      <c r="F181" s="172"/>
      <c r="H181" s="173"/>
      <c r="I181" s="171"/>
      <c r="J181" s="171"/>
      <c r="K181" s="163"/>
      <c r="L181" s="175"/>
      <c r="M181" s="172"/>
    </row>
    <row r="182" spans="1:13" ht="15" customHeight="1" x14ac:dyDescent="0.15">
      <c r="A182" s="173"/>
      <c r="B182" s="171"/>
      <c r="C182" s="171"/>
      <c r="D182" s="163"/>
      <c r="E182" s="175"/>
      <c r="F182" s="172"/>
      <c r="H182" s="173"/>
      <c r="I182" s="171"/>
      <c r="J182" s="171"/>
      <c r="K182" s="163"/>
      <c r="L182" s="175"/>
      <c r="M182" s="172"/>
    </row>
    <row r="183" spans="1:13" ht="15" customHeight="1" x14ac:dyDescent="0.15">
      <c r="A183" s="173"/>
      <c r="B183" s="171"/>
      <c r="C183" s="171"/>
      <c r="D183" s="163"/>
      <c r="E183" s="175"/>
      <c r="F183" s="172"/>
      <c r="H183" s="173"/>
      <c r="I183" s="171"/>
      <c r="J183" s="171"/>
      <c r="K183" s="163"/>
      <c r="L183" s="175"/>
      <c r="M183" s="172"/>
    </row>
    <row r="184" spans="1:13" ht="15" customHeight="1" x14ac:dyDescent="0.15">
      <c r="A184" s="173"/>
      <c r="B184" s="171"/>
      <c r="C184" s="171"/>
      <c r="D184" s="163"/>
      <c r="E184" s="175"/>
      <c r="F184" s="172"/>
      <c r="H184" s="173"/>
      <c r="I184" s="171"/>
      <c r="J184" s="171"/>
      <c r="K184" s="163"/>
      <c r="L184" s="175"/>
      <c r="M184" s="172"/>
    </row>
    <row r="185" spans="1:13" ht="15" customHeight="1" x14ac:dyDescent="0.15">
      <c r="A185" s="173"/>
      <c r="B185" s="171"/>
      <c r="C185" s="171"/>
      <c r="D185" s="163"/>
      <c r="E185" s="175"/>
      <c r="F185" s="172"/>
      <c r="H185" s="173"/>
      <c r="I185" s="171"/>
      <c r="J185" s="171"/>
      <c r="K185" s="163"/>
      <c r="L185" s="175"/>
      <c r="M185" s="172"/>
    </row>
    <row r="186" spans="1:13" ht="15" customHeight="1" x14ac:dyDescent="0.15">
      <c r="A186" s="173"/>
      <c r="B186" s="171"/>
      <c r="C186" s="171"/>
      <c r="D186" s="163"/>
      <c r="E186" s="175"/>
      <c r="F186" s="172"/>
      <c r="H186" s="173"/>
      <c r="I186" s="171"/>
      <c r="J186" s="171"/>
      <c r="K186" s="163"/>
      <c r="L186" s="175"/>
      <c r="M186" s="172"/>
    </row>
    <row r="187" spans="1:13" ht="15" customHeight="1" x14ac:dyDescent="0.15">
      <c r="A187" s="173"/>
      <c r="B187" s="171"/>
      <c r="C187" s="171"/>
      <c r="D187" s="163"/>
      <c r="E187" s="175"/>
      <c r="F187" s="172"/>
      <c r="H187" s="173"/>
      <c r="I187" s="171"/>
      <c r="J187" s="171"/>
      <c r="K187" s="163"/>
      <c r="L187" s="175"/>
      <c r="M187" s="172"/>
    </row>
    <row r="188" spans="1:13" ht="15" customHeight="1" x14ac:dyDescent="0.15">
      <c r="A188" s="183"/>
      <c r="B188" s="184"/>
      <c r="C188" s="184"/>
      <c r="D188" s="185"/>
      <c r="E188" s="186"/>
      <c r="F188" s="187"/>
      <c r="H188" s="183"/>
      <c r="I188" s="184"/>
      <c r="J188" s="184"/>
      <c r="K188" s="185"/>
      <c r="L188" s="186"/>
      <c r="M188" s="187"/>
    </row>
    <row r="189" spans="1:13" ht="15" customHeight="1" x14ac:dyDescent="0.15">
      <c r="A189" s="183"/>
      <c r="B189" s="184"/>
      <c r="C189" s="184"/>
      <c r="D189" s="185"/>
      <c r="E189" s="186"/>
      <c r="F189" s="187"/>
      <c r="H189" s="183"/>
      <c r="I189" s="184"/>
      <c r="J189" s="184"/>
      <c r="K189" s="185"/>
      <c r="L189" s="186"/>
      <c r="M189" s="187"/>
    </row>
    <row r="190" spans="1:13" ht="15" customHeight="1" x14ac:dyDescent="0.15">
      <c r="A190" s="173"/>
      <c r="B190" s="171"/>
      <c r="C190" s="171"/>
      <c r="D190" s="163"/>
      <c r="E190" s="175"/>
      <c r="F190" s="172"/>
      <c r="H190" s="173"/>
      <c r="I190" s="171"/>
      <c r="J190" s="171"/>
      <c r="K190" s="163"/>
      <c r="L190" s="175"/>
      <c r="M190" s="172"/>
    </row>
    <row r="191" spans="1:13" ht="15" customHeight="1" x14ac:dyDescent="0.15">
      <c r="A191" s="183"/>
      <c r="B191" s="184"/>
      <c r="C191" s="184"/>
      <c r="D191" s="185"/>
      <c r="E191" s="186"/>
      <c r="F191" s="187"/>
      <c r="H191" s="183"/>
      <c r="I191" s="184"/>
      <c r="J191" s="184"/>
      <c r="K191" s="185"/>
      <c r="L191" s="186"/>
      <c r="M191" s="187"/>
    </row>
    <row r="192" spans="1:13" ht="15" customHeight="1" x14ac:dyDescent="0.15">
      <c r="A192" s="183"/>
      <c r="B192" s="184"/>
      <c r="C192" s="184"/>
      <c r="D192" s="185"/>
      <c r="E192" s="186"/>
      <c r="F192" s="187"/>
      <c r="H192" s="183"/>
      <c r="I192" s="184"/>
      <c r="J192" s="184"/>
      <c r="K192" s="185"/>
      <c r="L192" s="186"/>
      <c r="M192" s="187"/>
    </row>
    <row r="193" spans="1:13" ht="15" customHeight="1" x14ac:dyDescent="0.15">
      <c r="A193" s="183"/>
      <c r="B193" s="184"/>
      <c r="C193" s="184"/>
      <c r="D193" s="185"/>
      <c r="E193" s="186"/>
      <c r="F193" s="187"/>
      <c r="H193" s="183"/>
      <c r="I193" s="184"/>
      <c r="J193" s="184"/>
      <c r="K193" s="185"/>
      <c r="L193" s="186"/>
      <c r="M193" s="187"/>
    </row>
    <row r="194" spans="1:13" ht="15" customHeight="1" x14ac:dyDescent="0.15">
      <c r="A194" s="183"/>
      <c r="B194" s="184"/>
      <c r="C194" s="184"/>
      <c r="D194" s="185"/>
      <c r="E194" s="186"/>
      <c r="F194" s="187"/>
      <c r="H194" s="183"/>
      <c r="I194" s="184"/>
      <c r="J194" s="184"/>
      <c r="K194" s="185"/>
      <c r="L194" s="186"/>
      <c r="M194" s="187"/>
    </row>
    <row r="195" spans="1:13" ht="15" customHeight="1" x14ac:dyDescent="0.15">
      <c r="A195" s="183"/>
      <c r="B195" s="184"/>
      <c r="C195" s="184"/>
      <c r="D195" s="185"/>
      <c r="E195" s="186"/>
      <c r="F195" s="187"/>
      <c r="H195" s="183"/>
      <c r="I195" s="184"/>
      <c r="J195" s="184"/>
      <c r="K195" s="185"/>
      <c r="L195" s="186"/>
      <c r="M195" s="187"/>
    </row>
    <row r="196" spans="1:13" ht="15" customHeight="1" x14ac:dyDescent="0.15">
      <c r="A196" s="183"/>
      <c r="B196" s="184"/>
      <c r="C196" s="184"/>
      <c r="D196" s="185"/>
      <c r="E196" s="186"/>
      <c r="F196" s="187"/>
      <c r="H196" s="183"/>
      <c r="I196" s="184"/>
      <c r="J196" s="184"/>
      <c r="K196" s="185"/>
      <c r="L196" s="186"/>
      <c r="M196" s="187"/>
    </row>
    <row r="197" spans="1:13" ht="15" customHeight="1" x14ac:dyDescent="0.15">
      <c r="A197" s="183"/>
      <c r="B197" s="184"/>
      <c r="C197" s="184"/>
      <c r="D197" s="185"/>
      <c r="E197" s="186"/>
      <c r="F197" s="187"/>
      <c r="H197" s="183"/>
      <c r="I197" s="184"/>
      <c r="J197" s="184"/>
      <c r="K197" s="185"/>
      <c r="L197" s="186"/>
      <c r="M197" s="187"/>
    </row>
    <row r="198" spans="1:13" ht="15" customHeight="1" x14ac:dyDescent="0.15">
      <c r="A198" s="183"/>
      <c r="B198" s="184"/>
      <c r="C198" s="184"/>
      <c r="D198" s="185"/>
      <c r="E198" s="186"/>
      <c r="F198" s="187"/>
      <c r="H198" s="183"/>
      <c r="I198" s="184"/>
      <c r="J198" s="184"/>
      <c r="K198" s="185"/>
      <c r="L198" s="186"/>
      <c r="M198" s="187"/>
    </row>
    <row r="199" spans="1:13" ht="15" customHeight="1" x14ac:dyDescent="0.15">
      <c r="A199" s="183"/>
      <c r="B199" s="184"/>
      <c r="C199" s="184"/>
      <c r="D199" s="185"/>
      <c r="E199" s="186"/>
      <c r="F199" s="187"/>
      <c r="H199" s="183"/>
      <c r="I199" s="184"/>
      <c r="J199" s="184"/>
      <c r="K199" s="185"/>
      <c r="L199" s="186"/>
      <c r="M199" s="187"/>
    </row>
    <row r="200" spans="1:13" ht="15" customHeight="1" x14ac:dyDescent="0.15">
      <c r="A200" s="183"/>
      <c r="B200" s="184"/>
      <c r="C200" s="184"/>
      <c r="D200" s="185"/>
      <c r="E200" s="186"/>
      <c r="F200" s="187"/>
      <c r="H200" s="183"/>
      <c r="I200" s="184"/>
      <c r="J200" s="184"/>
      <c r="K200" s="185"/>
      <c r="L200" s="186"/>
      <c r="M200" s="187"/>
    </row>
    <row r="201" spans="1:13" ht="15" customHeight="1" x14ac:dyDescent="0.15">
      <c r="A201" s="183"/>
      <c r="B201" s="184"/>
      <c r="C201" s="184"/>
      <c r="D201" s="185"/>
      <c r="E201" s="186"/>
      <c r="F201" s="187"/>
      <c r="H201" s="183"/>
      <c r="I201" s="184"/>
      <c r="J201" s="184"/>
      <c r="K201" s="185"/>
      <c r="L201" s="186"/>
      <c r="M201" s="187"/>
    </row>
    <row r="202" spans="1:13" ht="15" customHeight="1" x14ac:dyDescent="0.15">
      <c r="A202" s="183"/>
      <c r="B202" s="184"/>
      <c r="C202" s="184"/>
      <c r="D202" s="185"/>
      <c r="E202" s="186"/>
      <c r="F202" s="187"/>
      <c r="H202" s="183"/>
      <c r="I202" s="184"/>
      <c r="J202" s="184"/>
      <c r="K202" s="185"/>
      <c r="L202" s="186"/>
      <c r="M202" s="187"/>
    </row>
    <row r="203" spans="1:13" ht="15" customHeight="1" x14ac:dyDescent="0.15">
      <c r="A203" s="183"/>
      <c r="B203" s="184"/>
      <c r="C203" s="184"/>
      <c r="D203" s="185"/>
      <c r="E203" s="186"/>
      <c r="F203" s="187"/>
      <c r="H203" s="183"/>
      <c r="I203" s="184"/>
      <c r="J203" s="184"/>
      <c r="K203" s="185"/>
      <c r="L203" s="186"/>
      <c r="M203" s="187"/>
    </row>
    <row r="204" spans="1:13" ht="15" customHeight="1" x14ac:dyDescent="0.15">
      <c r="A204" s="183"/>
      <c r="B204" s="184"/>
      <c r="C204" s="184"/>
      <c r="D204" s="185"/>
      <c r="E204" s="186"/>
      <c r="F204" s="187"/>
      <c r="H204" s="183"/>
      <c r="I204" s="184"/>
      <c r="J204" s="184"/>
      <c r="K204" s="185"/>
      <c r="L204" s="186"/>
      <c r="M204" s="187"/>
    </row>
    <row r="205" spans="1:13" ht="15" customHeight="1" x14ac:dyDescent="0.15">
      <c r="A205" s="183"/>
      <c r="B205" s="184"/>
      <c r="C205" s="184"/>
      <c r="D205" s="185"/>
      <c r="E205" s="186"/>
      <c r="F205" s="187"/>
      <c r="H205" s="183"/>
      <c r="I205" s="184"/>
      <c r="J205" s="184"/>
      <c r="K205" s="185"/>
      <c r="L205" s="186"/>
      <c r="M205" s="187"/>
    </row>
    <row r="206" spans="1:13" ht="15" customHeight="1" x14ac:dyDescent="0.15">
      <c r="A206" s="183"/>
      <c r="B206" s="184"/>
      <c r="C206" s="184"/>
      <c r="D206" s="185"/>
      <c r="E206" s="186"/>
      <c r="F206" s="187"/>
      <c r="H206" s="183"/>
      <c r="I206" s="184"/>
      <c r="J206" s="184"/>
      <c r="K206" s="185"/>
      <c r="L206" s="186"/>
      <c r="M206" s="187"/>
    </row>
    <row r="207" spans="1:13" ht="15" customHeight="1" x14ac:dyDescent="0.15">
      <c r="A207" s="183"/>
      <c r="B207" s="184"/>
      <c r="C207" s="184"/>
      <c r="D207" s="185"/>
      <c r="E207" s="186"/>
      <c r="F207" s="187"/>
      <c r="H207" s="183"/>
      <c r="I207" s="184"/>
      <c r="J207" s="184"/>
      <c r="K207" s="185"/>
      <c r="L207" s="186"/>
      <c r="M207" s="187"/>
    </row>
    <row r="208" spans="1:13" ht="15" customHeight="1" x14ac:dyDescent="0.15">
      <c r="A208" s="183"/>
      <c r="B208" s="184"/>
      <c r="C208" s="184"/>
      <c r="D208" s="185"/>
      <c r="E208" s="186"/>
      <c r="F208" s="187"/>
      <c r="H208" s="183"/>
      <c r="I208" s="184"/>
      <c r="J208" s="184"/>
      <c r="K208" s="185"/>
      <c r="L208" s="186"/>
      <c r="M208" s="187"/>
    </row>
    <row r="209" spans="1:13" ht="15" customHeight="1" x14ac:dyDescent="0.15">
      <c r="A209" s="183"/>
      <c r="B209" s="184"/>
      <c r="C209" s="184"/>
      <c r="D209" s="185"/>
      <c r="E209" s="186"/>
      <c r="F209" s="187"/>
      <c r="H209" s="183"/>
      <c r="I209" s="184"/>
      <c r="J209" s="184"/>
      <c r="K209" s="185"/>
      <c r="L209" s="186"/>
      <c r="M209" s="187"/>
    </row>
    <row r="210" spans="1:13" ht="15" customHeight="1" x14ac:dyDescent="0.15">
      <c r="A210" s="183"/>
      <c r="B210" s="184"/>
      <c r="C210" s="184"/>
      <c r="D210" s="185"/>
      <c r="E210" s="186"/>
      <c r="F210" s="187"/>
      <c r="H210" s="183"/>
      <c r="I210" s="184"/>
      <c r="J210" s="184"/>
      <c r="K210" s="185"/>
      <c r="L210" s="186"/>
      <c r="M210" s="187"/>
    </row>
    <row r="211" spans="1:13" ht="15" customHeight="1" x14ac:dyDescent="0.15">
      <c r="A211" s="183"/>
      <c r="B211" s="184"/>
      <c r="C211" s="184"/>
      <c r="D211" s="185"/>
      <c r="E211" s="186"/>
      <c r="F211" s="187"/>
      <c r="H211" s="183"/>
      <c r="I211" s="184"/>
      <c r="J211" s="184"/>
      <c r="K211" s="185"/>
      <c r="L211" s="186"/>
      <c r="M211" s="187"/>
    </row>
    <row r="212" spans="1:13" ht="15" customHeight="1" x14ac:dyDescent="0.15">
      <c r="A212" s="183"/>
      <c r="B212" s="184"/>
      <c r="C212" s="184"/>
      <c r="D212" s="185"/>
      <c r="E212" s="186"/>
      <c r="F212" s="187"/>
      <c r="H212" s="183"/>
      <c r="I212" s="184"/>
      <c r="J212" s="184"/>
      <c r="K212" s="185"/>
      <c r="L212" s="186"/>
      <c r="M212" s="187"/>
    </row>
    <row r="213" spans="1:13" ht="15" customHeight="1" x14ac:dyDescent="0.15">
      <c r="A213" s="183"/>
      <c r="B213" s="184"/>
      <c r="C213" s="184"/>
      <c r="D213" s="185"/>
      <c r="E213" s="186"/>
      <c r="F213" s="187"/>
      <c r="H213" s="183"/>
      <c r="I213" s="184"/>
      <c r="J213" s="184"/>
      <c r="K213" s="185"/>
      <c r="L213" s="186"/>
      <c r="M213" s="187"/>
    </row>
    <row r="214" spans="1:13" ht="15" customHeight="1" x14ac:dyDescent="0.15">
      <c r="A214" s="183"/>
      <c r="B214" s="184"/>
      <c r="C214" s="184"/>
      <c r="D214" s="185"/>
      <c r="E214" s="186"/>
      <c r="F214" s="187"/>
      <c r="H214" s="183"/>
      <c r="I214" s="184"/>
      <c r="J214" s="184"/>
      <c r="K214" s="185"/>
      <c r="L214" s="186"/>
      <c r="M214" s="187"/>
    </row>
    <row r="215" spans="1:13" ht="15" customHeight="1" x14ac:dyDescent="0.15">
      <c r="A215" s="183"/>
      <c r="B215" s="184"/>
      <c r="C215" s="184"/>
      <c r="D215" s="185"/>
      <c r="E215" s="186"/>
      <c r="F215" s="187"/>
      <c r="H215" s="183"/>
      <c r="I215" s="184"/>
      <c r="J215" s="184"/>
      <c r="K215" s="185"/>
      <c r="L215" s="186"/>
      <c r="M215" s="187"/>
    </row>
    <row r="216" spans="1:13" ht="15" customHeight="1" x14ac:dyDescent="0.15">
      <c r="A216" s="183"/>
      <c r="B216" s="184"/>
      <c r="C216" s="184"/>
      <c r="D216" s="185"/>
      <c r="E216" s="186"/>
      <c r="F216" s="187"/>
      <c r="H216" s="183"/>
      <c r="I216" s="184"/>
      <c r="J216" s="184"/>
      <c r="K216" s="185"/>
      <c r="L216" s="186"/>
      <c r="M216" s="187"/>
    </row>
    <row r="217" spans="1:13" ht="15" customHeight="1" x14ac:dyDescent="0.15">
      <c r="A217" s="183"/>
      <c r="B217" s="184"/>
      <c r="C217" s="184"/>
      <c r="D217" s="185"/>
      <c r="E217" s="186"/>
      <c r="F217" s="187"/>
      <c r="H217" s="183"/>
      <c r="I217" s="184"/>
      <c r="J217" s="184"/>
      <c r="K217" s="185"/>
      <c r="L217" s="186"/>
      <c r="M217" s="187"/>
    </row>
    <row r="218" spans="1:13" ht="15" customHeight="1" x14ac:dyDescent="0.15">
      <c r="A218" s="183"/>
      <c r="B218" s="184"/>
      <c r="C218" s="184"/>
      <c r="D218" s="185"/>
      <c r="E218" s="186"/>
      <c r="F218" s="187"/>
      <c r="H218" s="183"/>
      <c r="I218" s="184"/>
      <c r="J218" s="184"/>
      <c r="K218" s="185"/>
      <c r="L218" s="186"/>
      <c r="M218" s="187"/>
    </row>
    <row r="219" spans="1:13" ht="15" customHeight="1" x14ac:dyDescent="0.15">
      <c r="A219" s="183"/>
      <c r="B219" s="184"/>
      <c r="C219" s="184"/>
      <c r="D219" s="185"/>
      <c r="E219" s="186"/>
      <c r="F219" s="187"/>
      <c r="H219" s="183"/>
      <c r="I219" s="184"/>
      <c r="J219" s="184"/>
      <c r="K219" s="185"/>
      <c r="L219" s="186"/>
      <c r="M219" s="187"/>
    </row>
    <row r="220" spans="1:13" ht="15" customHeight="1" x14ac:dyDescent="0.15">
      <c r="A220" s="183"/>
      <c r="B220" s="184"/>
      <c r="C220" s="184"/>
      <c r="D220" s="185"/>
      <c r="E220" s="186"/>
      <c r="F220" s="187"/>
      <c r="H220" s="183"/>
      <c r="I220" s="184"/>
      <c r="J220" s="184"/>
      <c r="K220" s="185"/>
      <c r="L220" s="186"/>
      <c r="M220" s="187"/>
    </row>
    <row r="221" spans="1:13" ht="15" customHeight="1" x14ac:dyDescent="0.15">
      <c r="A221" s="183"/>
      <c r="B221" s="184"/>
      <c r="C221" s="184"/>
      <c r="D221" s="185"/>
      <c r="E221" s="186"/>
      <c r="F221" s="187"/>
      <c r="H221" s="183"/>
      <c r="I221" s="184"/>
      <c r="J221" s="184"/>
      <c r="K221" s="185"/>
      <c r="L221" s="186"/>
      <c r="M221" s="187"/>
    </row>
    <row r="222" spans="1:13" ht="15" customHeight="1" x14ac:dyDescent="0.15">
      <c r="A222" s="183"/>
      <c r="B222" s="184"/>
      <c r="C222" s="184"/>
      <c r="D222" s="185"/>
      <c r="E222" s="186"/>
      <c r="F222" s="187"/>
      <c r="H222" s="183"/>
      <c r="I222" s="184"/>
      <c r="J222" s="184"/>
      <c r="K222" s="185"/>
      <c r="L222" s="186"/>
      <c r="M222" s="187"/>
    </row>
    <row r="223" spans="1:13" ht="15" customHeight="1" x14ac:dyDescent="0.15">
      <c r="A223" s="183"/>
      <c r="B223" s="184"/>
      <c r="C223" s="184"/>
      <c r="D223" s="185"/>
      <c r="E223" s="186"/>
      <c r="F223" s="187"/>
      <c r="H223" s="183"/>
      <c r="I223" s="184"/>
      <c r="J223" s="184"/>
      <c r="K223" s="185"/>
      <c r="L223" s="186"/>
      <c r="M223" s="187"/>
    </row>
    <row r="224" spans="1:13" ht="15" customHeight="1" x14ac:dyDescent="0.15">
      <c r="A224" s="188"/>
      <c r="B224" s="189"/>
      <c r="C224" s="189"/>
      <c r="D224" s="190"/>
      <c r="E224" s="191"/>
      <c r="F224" s="192"/>
      <c r="H224" s="188"/>
      <c r="I224" s="189"/>
      <c r="J224" s="189"/>
      <c r="K224" s="190"/>
      <c r="L224" s="191"/>
      <c r="M224" s="192"/>
    </row>
    <row r="225" spans="1:13" ht="15" customHeight="1" x14ac:dyDescent="0.15">
      <c r="A225" s="193"/>
      <c r="B225" s="194"/>
      <c r="C225" s="194"/>
      <c r="D225" s="195"/>
      <c r="E225" s="196"/>
      <c r="F225" s="197"/>
      <c r="H225" s="193"/>
      <c r="I225" s="194"/>
      <c r="J225" s="194"/>
      <c r="K225" s="195"/>
      <c r="L225" s="196"/>
      <c r="M225" s="197"/>
    </row>
    <row r="226" spans="1:13" ht="15" customHeight="1" x14ac:dyDescent="0.15">
      <c r="A226" s="183"/>
      <c r="B226" s="184"/>
      <c r="C226" s="184"/>
      <c r="D226" s="185"/>
      <c r="E226" s="186"/>
      <c r="F226" s="187"/>
      <c r="H226" s="183"/>
      <c r="I226" s="184"/>
      <c r="J226" s="184"/>
      <c r="K226" s="185"/>
      <c r="L226" s="186"/>
      <c r="M226" s="187"/>
    </row>
    <row r="227" spans="1:13" ht="15" customHeight="1" x14ac:dyDescent="0.15">
      <c r="A227" s="183"/>
      <c r="B227" s="184"/>
      <c r="C227" s="184"/>
      <c r="D227" s="185"/>
      <c r="E227" s="186"/>
      <c r="F227" s="187"/>
      <c r="H227" s="183"/>
      <c r="I227" s="184"/>
      <c r="J227" s="184"/>
      <c r="K227" s="185"/>
      <c r="L227" s="186"/>
      <c r="M227" s="187"/>
    </row>
    <row r="228" spans="1:13" ht="15" customHeight="1" x14ac:dyDescent="0.15">
      <c r="A228" s="183"/>
      <c r="B228" s="184"/>
      <c r="C228" s="184"/>
      <c r="D228" s="185"/>
      <c r="E228" s="186"/>
      <c r="F228" s="187"/>
      <c r="H228" s="183"/>
      <c r="I228" s="184"/>
      <c r="J228" s="184"/>
      <c r="K228" s="185"/>
      <c r="L228" s="186"/>
      <c r="M228" s="187"/>
    </row>
    <row r="229" spans="1:13" ht="15" customHeight="1" x14ac:dyDescent="0.15">
      <c r="A229" s="183"/>
      <c r="B229" s="184"/>
      <c r="C229" s="184"/>
      <c r="D229" s="185"/>
      <c r="E229" s="186"/>
      <c r="F229" s="187"/>
      <c r="H229" s="183"/>
      <c r="I229" s="184"/>
      <c r="J229" s="184"/>
      <c r="K229" s="185"/>
      <c r="L229" s="186"/>
      <c r="M229" s="187"/>
    </row>
    <row r="230" spans="1:13" ht="15" customHeight="1" x14ac:dyDescent="0.15">
      <c r="A230" s="183"/>
      <c r="B230" s="184"/>
      <c r="C230" s="184"/>
      <c r="D230" s="185"/>
      <c r="E230" s="186"/>
      <c r="F230" s="187"/>
      <c r="H230" s="183"/>
      <c r="I230" s="184"/>
      <c r="J230" s="184"/>
      <c r="K230" s="185"/>
      <c r="L230" s="186"/>
      <c r="M230" s="187"/>
    </row>
    <row r="231" spans="1:13" ht="15" customHeight="1" x14ac:dyDescent="0.15">
      <c r="A231" s="183"/>
      <c r="B231" s="184"/>
      <c r="C231" s="184"/>
      <c r="D231" s="185"/>
      <c r="E231" s="186"/>
      <c r="F231" s="187"/>
      <c r="H231" s="183"/>
      <c r="I231" s="184"/>
      <c r="J231" s="184"/>
      <c r="K231" s="185"/>
      <c r="L231" s="186"/>
      <c r="M231" s="187"/>
    </row>
    <row r="232" spans="1:13" ht="15" customHeight="1" x14ac:dyDescent="0.15">
      <c r="A232" s="183"/>
      <c r="B232" s="184"/>
      <c r="C232" s="184"/>
      <c r="D232" s="185"/>
      <c r="E232" s="186"/>
      <c r="F232" s="187"/>
      <c r="H232" s="183"/>
      <c r="I232" s="184"/>
      <c r="J232" s="184"/>
      <c r="K232" s="185"/>
      <c r="L232" s="186"/>
      <c r="M232" s="187"/>
    </row>
    <row r="233" spans="1:13" ht="15" customHeight="1" x14ac:dyDescent="0.15">
      <c r="A233" s="183"/>
      <c r="B233" s="184"/>
      <c r="C233" s="184"/>
      <c r="D233" s="185"/>
      <c r="E233" s="186"/>
      <c r="F233" s="187"/>
      <c r="H233" s="183"/>
      <c r="I233" s="184"/>
      <c r="J233" s="184"/>
      <c r="K233" s="185"/>
      <c r="L233" s="186"/>
      <c r="M233" s="187"/>
    </row>
    <row r="234" spans="1:13" ht="15" customHeight="1" x14ac:dyDescent="0.15">
      <c r="A234" s="183"/>
      <c r="B234" s="184"/>
      <c r="C234" s="184"/>
      <c r="D234" s="185"/>
      <c r="E234" s="186"/>
      <c r="F234" s="187"/>
      <c r="H234" s="183"/>
      <c r="I234" s="184"/>
      <c r="J234" s="184"/>
      <c r="K234" s="185"/>
      <c r="L234" s="186"/>
      <c r="M234" s="187"/>
    </row>
    <row r="235" spans="1:13" ht="15" customHeight="1" x14ac:dyDescent="0.15">
      <c r="A235" s="183"/>
      <c r="B235" s="184"/>
      <c r="C235" s="184"/>
      <c r="D235" s="185"/>
      <c r="E235" s="186"/>
      <c r="F235" s="187"/>
      <c r="H235" s="183"/>
      <c r="I235" s="184"/>
      <c r="J235" s="184"/>
      <c r="K235" s="185"/>
      <c r="L235" s="186"/>
      <c r="M235" s="187"/>
    </row>
    <row r="236" spans="1:13" ht="15" customHeight="1" x14ac:dyDescent="0.15">
      <c r="A236" s="183"/>
      <c r="B236" s="184"/>
      <c r="C236" s="184"/>
      <c r="D236" s="185"/>
      <c r="E236" s="186"/>
      <c r="F236" s="187"/>
      <c r="H236" s="183"/>
      <c r="I236" s="184"/>
      <c r="J236" s="184"/>
      <c r="K236" s="185"/>
      <c r="L236" s="186"/>
      <c r="M236" s="187"/>
    </row>
    <row r="237" spans="1:13" ht="15" customHeight="1" x14ac:dyDescent="0.15">
      <c r="A237" s="183"/>
      <c r="B237" s="184"/>
      <c r="C237" s="184"/>
      <c r="D237" s="185"/>
      <c r="E237" s="186"/>
      <c r="F237" s="187"/>
      <c r="H237" s="183"/>
      <c r="I237" s="184"/>
      <c r="J237" s="184"/>
      <c r="K237" s="185"/>
      <c r="L237" s="186"/>
      <c r="M237" s="187"/>
    </row>
    <row r="238" spans="1:13" ht="15" customHeight="1" x14ac:dyDescent="0.15">
      <c r="A238" s="183"/>
      <c r="B238" s="184"/>
      <c r="C238" s="184"/>
      <c r="D238" s="185"/>
      <c r="E238" s="186"/>
      <c r="F238" s="187"/>
      <c r="H238" s="183"/>
      <c r="I238" s="184"/>
      <c r="J238" s="184"/>
      <c r="K238" s="185"/>
      <c r="L238" s="186"/>
      <c r="M238" s="187"/>
    </row>
    <row r="239" spans="1:13" ht="15" customHeight="1" x14ac:dyDescent="0.15">
      <c r="A239" s="183"/>
      <c r="B239" s="184"/>
      <c r="C239" s="184"/>
      <c r="D239" s="185"/>
      <c r="E239" s="186"/>
      <c r="F239" s="187"/>
      <c r="H239" s="183"/>
      <c r="I239" s="184"/>
      <c r="J239" s="184"/>
      <c r="K239" s="185"/>
      <c r="L239" s="186"/>
      <c r="M239" s="187"/>
    </row>
    <row r="240" spans="1:13" ht="15" customHeight="1" x14ac:dyDescent="0.15">
      <c r="A240" s="183"/>
      <c r="B240" s="184"/>
      <c r="C240" s="184"/>
      <c r="D240" s="185"/>
      <c r="E240" s="186"/>
      <c r="F240" s="187"/>
      <c r="H240" s="183"/>
      <c r="I240" s="184"/>
      <c r="J240" s="184"/>
      <c r="K240" s="185"/>
      <c r="L240" s="186"/>
      <c r="M240" s="187"/>
    </row>
    <row r="241" spans="1:13" ht="15" customHeight="1" x14ac:dyDescent="0.15">
      <c r="A241" s="183"/>
      <c r="B241" s="184"/>
      <c r="C241" s="184"/>
      <c r="D241" s="185"/>
      <c r="E241" s="186"/>
      <c r="F241" s="187"/>
      <c r="H241" s="183"/>
      <c r="I241" s="184"/>
      <c r="J241" s="184"/>
      <c r="K241" s="185"/>
      <c r="L241" s="186"/>
      <c r="M241" s="187"/>
    </row>
    <row r="242" spans="1:13" ht="15" customHeight="1" x14ac:dyDescent="0.15">
      <c r="A242" s="183"/>
      <c r="B242" s="184"/>
      <c r="C242" s="184"/>
      <c r="D242" s="185"/>
      <c r="E242" s="186"/>
      <c r="F242" s="187"/>
      <c r="H242" s="183"/>
      <c r="I242" s="184"/>
      <c r="J242" s="184"/>
      <c r="K242" s="185"/>
      <c r="L242" s="186"/>
      <c r="M242" s="187"/>
    </row>
    <row r="243" spans="1:13" ht="15" customHeight="1" x14ac:dyDescent="0.15">
      <c r="A243" s="183"/>
      <c r="B243" s="184"/>
      <c r="C243" s="184"/>
      <c r="D243" s="185"/>
      <c r="E243" s="186"/>
      <c r="F243" s="187"/>
      <c r="H243" s="183"/>
      <c r="I243" s="184"/>
      <c r="J243" s="184"/>
      <c r="K243" s="185"/>
      <c r="L243" s="186"/>
      <c r="M243" s="187"/>
    </row>
    <row r="244" spans="1:13" ht="15" customHeight="1" x14ac:dyDescent="0.15">
      <c r="A244" s="183"/>
      <c r="B244" s="184"/>
      <c r="C244" s="184"/>
      <c r="D244" s="185"/>
      <c r="E244" s="186"/>
      <c r="F244" s="187"/>
      <c r="H244" s="183"/>
      <c r="I244" s="184"/>
      <c r="J244" s="184"/>
      <c r="K244" s="185"/>
      <c r="L244" s="186"/>
      <c r="M244" s="187"/>
    </row>
    <row r="245" spans="1:13" ht="15" customHeight="1" x14ac:dyDescent="0.15">
      <c r="A245" s="183"/>
      <c r="B245" s="184"/>
      <c r="C245" s="184"/>
      <c r="D245" s="185"/>
      <c r="E245" s="186"/>
      <c r="F245" s="187"/>
      <c r="H245" s="183"/>
      <c r="I245" s="184"/>
      <c r="J245" s="184"/>
      <c r="K245" s="185"/>
      <c r="L245" s="186"/>
      <c r="M245" s="187"/>
    </row>
    <row r="246" spans="1:13" ht="15" customHeight="1" x14ac:dyDescent="0.15">
      <c r="A246" s="183"/>
      <c r="B246" s="184"/>
      <c r="C246" s="184"/>
      <c r="D246" s="185"/>
      <c r="E246" s="186"/>
      <c r="F246" s="187"/>
      <c r="H246" s="183"/>
      <c r="I246" s="184"/>
      <c r="J246" s="184"/>
      <c r="K246" s="185"/>
      <c r="L246" s="186"/>
      <c r="M246" s="187"/>
    </row>
    <row r="247" spans="1:13" ht="15" customHeight="1" x14ac:dyDescent="0.15">
      <c r="A247" s="183"/>
      <c r="B247" s="184"/>
      <c r="C247" s="184"/>
      <c r="D247" s="185"/>
      <c r="E247" s="186"/>
      <c r="F247" s="187"/>
      <c r="H247" s="183"/>
      <c r="I247" s="184"/>
      <c r="J247" s="184"/>
      <c r="K247" s="185"/>
      <c r="L247" s="186"/>
      <c r="M247" s="187"/>
    </row>
    <row r="248" spans="1:13" ht="15" customHeight="1" x14ac:dyDescent="0.15">
      <c r="A248" s="183"/>
      <c r="B248" s="184"/>
      <c r="C248" s="184"/>
      <c r="D248" s="185"/>
      <c r="E248" s="186"/>
      <c r="F248" s="187"/>
      <c r="H248" s="183"/>
      <c r="I248" s="184"/>
      <c r="J248" s="184"/>
      <c r="K248" s="185"/>
      <c r="L248" s="186"/>
      <c r="M248" s="187"/>
    </row>
    <row r="249" spans="1:13" ht="15" customHeight="1" x14ac:dyDescent="0.15">
      <c r="A249" s="183"/>
      <c r="B249" s="184"/>
      <c r="C249" s="184"/>
      <c r="D249" s="185"/>
      <c r="E249" s="186"/>
      <c r="F249" s="187"/>
      <c r="H249" s="183"/>
      <c r="I249" s="184"/>
      <c r="J249" s="184"/>
      <c r="K249" s="185"/>
      <c r="L249" s="186"/>
      <c r="M249" s="187"/>
    </row>
    <row r="250" spans="1:13" ht="15" customHeight="1" x14ac:dyDescent="0.15">
      <c r="A250" s="183"/>
      <c r="B250" s="184"/>
      <c r="C250" s="184"/>
      <c r="D250" s="185"/>
      <c r="E250" s="186"/>
      <c r="F250" s="187"/>
      <c r="H250" s="183"/>
      <c r="I250" s="184"/>
      <c r="J250" s="184"/>
      <c r="K250" s="185"/>
      <c r="L250" s="186"/>
      <c r="M250" s="187"/>
    </row>
    <row r="251" spans="1:13" ht="15" customHeight="1" x14ac:dyDescent="0.15">
      <c r="A251" s="183"/>
      <c r="B251" s="184"/>
      <c r="C251" s="184"/>
      <c r="D251" s="185"/>
      <c r="E251" s="186"/>
      <c r="F251" s="187"/>
      <c r="H251" s="183"/>
      <c r="I251" s="184"/>
      <c r="J251" s="184"/>
      <c r="K251" s="185"/>
      <c r="L251" s="186"/>
      <c r="M251" s="187"/>
    </row>
    <row r="252" spans="1:13" ht="15" customHeight="1" x14ac:dyDescent="0.15">
      <c r="A252" s="183"/>
      <c r="B252" s="184"/>
      <c r="C252" s="184"/>
      <c r="D252" s="185"/>
      <c r="E252" s="186"/>
      <c r="F252" s="187"/>
      <c r="H252" s="183"/>
      <c r="I252" s="184"/>
      <c r="J252" s="184"/>
      <c r="K252" s="185"/>
      <c r="L252" s="186"/>
      <c r="M252" s="187"/>
    </row>
    <row r="253" spans="1:13" ht="15" customHeight="1" x14ac:dyDescent="0.15">
      <c r="A253" s="183"/>
      <c r="B253" s="184"/>
      <c r="C253" s="184"/>
      <c r="D253" s="185"/>
      <c r="E253" s="186"/>
      <c r="F253" s="187"/>
      <c r="H253" s="183"/>
      <c r="I253" s="184"/>
      <c r="J253" s="184"/>
      <c r="K253" s="185"/>
      <c r="L253" s="186"/>
      <c r="M253" s="187"/>
    </row>
    <row r="254" spans="1:13" ht="15" customHeight="1" x14ac:dyDescent="0.15">
      <c r="A254" s="183"/>
      <c r="B254" s="184"/>
      <c r="C254" s="184"/>
      <c r="D254" s="185"/>
      <c r="E254" s="186"/>
      <c r="F254" s="187"/>
      <c r="H254" s="183"/>
      <c r="I254" s="184"/>
      <c r="J254" s="184"/>
      <c r="K254" s="185"/>
      <c r="L254" s="186"/>
      <c r="M254" s="187"/>
    </row>
    <row r="255" spans="1:13" ht="15" customHeight="1" x14ac:dyDescent="0.15">
      <c r="A255" s="183"/>
      <c r="B255" s="184"/>
      <c r="C255" s="184"/>
      <c r="D255" s="185"/>
      <c r="E255" s="186"/>
      <c r="F255" s="187"/>
      <c r="H255" s="183"/>
      <c r="I255" s="184"/>
      <c r="J255" s="184"/>
      <c r="K255" s="185"/>
      <c r="L255" s="186"/>
      <c r="M255" s="187"/>
    </row>
    <row r="256" spans="1:13" ht="15" customHeight="1" x14ac:dyDescent="0.15">
      <c r="A256" s="183"/>
      <c r="B256" s="184"/>
      <c r="C256" s="184"/>
      <c r="D256" s="185"/>
      <c r="E256" s="186"/>
      <c r="F256" s="187"/>
      <c r="H256" s="183"/>
      <c r="I256" s="184"/>
      <c r="J256" s="184"/>
      <c r="K256" s="185"/>
      <c r="L256" s="186"/>
      <c r="M256" s="187"/>
    </row>
    <row r="257" spans="1:13" ht="15" customHeight="1" x14ac:dyDescent="0.15">
      <c r="A257" s="183"/>
      <c r="B257" s="184"/>
      <c r="C257" s="184"/>
      <c r="D257" s="185"/>
      <c r="E257" s="186"/>
      <c r="F257" s="187"/>
      <c r="H257" s="183"/>
      <c r="I257" s="184"/>
      <c r="J257" s="184"/>
      <c r="K257" s="185"/>
      <c r="L257" s="186"/>
      <c r="M257" s="187"/>
    </row>
    <row r="258" spans="1:13" ht="15" customHeight="1" x14ac:dyDescent="0.15">
      <c r="A258" s="183"/>
      <c r="B258" s="184"/>
      <c r="C258" s="184"/>
      <c r="D258" s="185"/>
      <c r="E258" s="186"/>
      <c r="F258" s="187"/>
      <c r="H258" s="183"/>
      <c r="I258" s="184"/>
      <c r="J258" s="184"/>
      <c r="K258" s="185"/>
      <c r="L258" s="186"/>
      <c r="M258" s="187"/>
    </row>
    <row r="259" spans="1:13" ht="15" customHeight="1" x14ac:dyDescent="0.15">
      <c r="A259" s="183"/>
      <c r="B259" s="184"/>
      <c r="C259" s="184"/>
      <c r="D259" s="185"/>
      <c r="E259" s="186"/>
      <c r="F259" s="187"/>
      <c r="H259" s="183"/>
      <c r="I259" s="184"/>
      <c r="J259" s="184"/>
      <c r="K259" s="185"/>
      <c r="L259" s="186"/>
      <c r="M259" s="187"/>
    </row>
    <row r="260" spans="1:13" ht="15" customHeight="1" x14ac:dyDescent="0.15">
      <c r="A260" s="183"/>
      <c r="B260" s="184"/>
      <c r="C260" s="184"/>
      <c r="D260" s="185"/>
      <c r="E260" s="186"/>
      <c r="F260" s="187"/>
      <c r="H260" s="183"/>
      <c r="I260" s="184"/>
      <c r="J260" s="184"/>
      <c r="K260" s="185"/>
      <c r="L260" s="186"/>
      <c r="M260" s="187"/>
    </row>
    <row r="261" spans="1:13" ht="15" customHeight="1" x14ac:dyDescent="0.15">
      <c r="A261" s="183"/>
      <c r="B261" s="184"/>
      <c r="C261" s="184"/>
      <c r="D261" s="185"/>
      <c r="E261" s="186"/>
      <c r="F261" s="187"/>
      <c r="H261" s="183"/>
      <c r="I261" s="184"/>
      <c r="J261" s="184"/>
      <c r="K261" s="185"/>
      <c r="L261" s="186"/>
      <c r="M261" s="187"/>
    </row>
    <row r="262" spans="1:13" ht="15" customHeight="1" x14ac:dyDescent="0.15">
      <c r="A262" s="183"/>
      <c r="B262" s="184"/>
      <c r="C262" s="184"/>
      <c r="D262" s="185"/>
      <c r="E262" s="186"/>
      <c r="F262" s="187"/>
      <c r="H262" s="183"/>
      <c r="I262" s="184"/>
      <c r="J262" s="184"/>
      <c r="K262" s="185"/>
      <c r="L262" s="186"/>
      <c r="M262" s="187"/>
    </row>
    <row r="263" spans="1:13" ht="15" customHeight="1" x14ac:dyDescent="0.15">
      <c r="A263" s="183"/>
      <c r="B263" s="184"/>
      <c r="C263" s="184"/>
      <c r="D263" s="185"/>
      <c r="E263" s="186"/>
      <c r="F263" s="187"/>
      <c r="H263" s="183"/>
      <c r="I263" s="184"/>
      <c r="J263" s="184"/>
      <c r="K263" s="185"/>
      <c r="L263" s="186"/>
      <c r="M263" s="187"/>
    </row>
    <row r="264" spans="1:13" ht="15" customHeight="1" x14ac:dyDescent="0.15">
      <c r="A264" s="183"/>
      <c r="B264" s="184"/>
      <c r="C264" s="184"/>
      <c r="D264" s="185"/>
      <c r="E264" s="186"/>
      <c r="F264" s="187"/>
      <c r="H264" s="183"/>
      <c r="I264" s="184"/>
      <c r="J264" s="184"/>
      <c r="K264" s="185"/>
      <c r="L264" s="186"/>
      <c r="M264" s="187"/>
    </row>
    <row r="265" spans="1:13" ht="15" customHeight="1" x14ac:dyDescent="0.15">
      <c r="A265" s="183"/>
      <c r="B265" s="184"/>
      <c r="C265" s="184"/>
      <c r="D265" s="185"/>
      <c r="E265" s="186"/>
      <c r="F265" s="187"/>
      <c r="H265" s="183"/>
      <c r="I265" s="184"/>
      <c r="J265" s="184"/>
      <c r="K265" s="185"/>
      <c r="L265" s="186"/>
      <c r="M265" s="187"/>
    </row>
    <row r="266" spans="1:13" ht="15" customHeight="1" x14ac:dyDescent="0.15">
      <c r="A266" s="183"/>
      <c r="B266" s="184"/>
      <c r="C266" s="184"/>
      <c r="D266" s="185"/>
      <c r="E266" s="186"/>
      <c r="F266" s="187"/>
      <c r="H266" s="183"/>
      <c r="I266" s="184"/>
      <c r="J266" s="184"/>
      <c r="K266" s="185"/>
      <c r="L266" s="186"/>
      <c r="M266" s="187"/>
    </row>
    <row r="267" spans="1:13" ht="15" customHeight="1" x14ac:dyDescent="0.15">
      <c r="A267" s="183"/>
      <c r="B267" s="184"/>
      <c r="C267" s="184"/>
      <c r="D267" s="185"/>
      <c r="E267" s="186"/>
      <c r="F267" s="187"/>
      <c r="H267" s="183"/>
      <c r="I267" s="184"/>
      <c r="J267" s="184"/>
      <c r="K267" s="185"/>
      <c r="L267" s="186"/>
      <c r="M267" s="187"/>
    </row>
    <row r="268" spans="1:13" ht="15" customHeight="1" x14ac:dyDescent="0.15">
      <c r="A268" s="183"/>
      <c r="B268" s="184"/>
      <c r="C268" s="184"/>
      <c r="D268" s="185"/>
      <c r="E268" s="186"/>
      <c r="F268" s="187"/>
      <c r="H268" s="183"/>
      <c r="I268" s="184"/>
      <c r="J268" s="184"/>
      <c r="K268" s="185"/>
      <c r="L268" s="186"/>
      <c r="M268" s="187"/>
    </row>
    <row r="269" spans="1:13" ht="15" customHeight="1" x14ac:dyDescent="0.15">
      <c r="A269" s="183"/>
      <c r="B269" s="184"/>
      <c r="C269" s="184"/>
      <c r="D269" s="185"/>
      <c r="E269" s="186"/>
      <c r="F269" s="187"/>
      <c r="H269" s="183"/>
      <c r="I269" s="184"/>
      <c r="J269" s="184"/>
      <c r="K269" s="185"/>
      <c r="L269" s="186"/>
      <c r="M269" s="187"/>
    </row>
    <row r="270" spans="1:13" ht="15" customHeight="1" x14ac:dyDescent="0.15">
      <c r="A270" s="183"/>
      <c r="B270" s="184"/>
      <c r="C270" s="184"/>
      <c r="D270" s="185"/>
      <c r="E270" s="186"/>
      <c r="F270" s="187"/>
      <c r="H270" s="183"/>
      <c r="I270" s="184"/>
      <c r="J270" s="184"/>
      <c r="K270" s="185"/>
      <c r="L270" s="186"/>
      <c r="M270" s="187"/>
    </row>
    <row r="271" spans="1:13" ht="15" customHeight="1" x14ac:dyDescent="0.15">
      <c r="A271" s="198"/>
      <c r="B271" s="159"/>
      <c r="C271" s="159"/>
      <c r="D271" s="199"/>
      <c r="E271" s="200"/>
      <c r="F271" s="160"/>
      <c r="H271" s="198"/>
      <c r="I271" s="159"/>
      <c r="J271" s="159"/>
      <c r="K271" s="199"/>
      <c r="L271" s="200"/>
      <c r="M271" s="160"/>
    </row>
    <row r="272" spans="1:13" ht="15" customHeight="1" x14ac:dyDescent="0.15">
      <c r="A272" s="193"/>
      <c r="B272" s="194"/>
      <c r="C272" s="194"/>
      <c r="D272" s="195"/>
      <c r="E272" s="196"/>
      <c r="F272" s="197"/>
      <c r="H272" s="193"/>
      <c r="I272" s="194"/>
      <c r="J272" s="194"/>
      <c r="K272" s="195"/>
      <c r="L272" s="196"/>
      <c r="M272" s="197"/>
    </row>
    <row r="273" spans="1:13" ht="15" customHeight="1" x14ac:dyDescent="0.15">
      <c r="A273" s="183"/>
      <c r="B273" s="184"/>
      <c r="C273" s="184"/>
      <c r="D273" s="185"/>
      <c r="E273" s="186"/>
      <c r="F273" s="187"/>
      <c r="H273" s="183"/>
      <c r="I273" s="184"/>
      <c r="J273" s="184"/>
      <c r="K273" s="185"/>
      <c r="L273" s="186"/>
      <c r="M273" s="187"/>
    </row>
    <row r="274" spans="1:13" ht="15" customHeight="1" x14ac:dyDescent="0.15">
      <c r="A274" s="183"/>
      <c r="B274" s="184"/>
      <c r="C274" s="184"/>
      <c r="D274" s="185"/>
      <c r="E274" s="186"/>
      <c r="F274" s="187"/>
      <c r="H274" s="183"/>
      <c r="I274" s="184"/>
      <c r="J274" s="184"/>
      <c r="K274" s="185"/>
      <c r="L274" s="186"/>
      <c r="M274" s="187"/>
    </row>
    <row r="275" spans="1:13" ht="15" customHeight="1" x14ac:dyDescent="0.15">
      <c r="A275" s="183"/>
      <c r="B275" s="184"/>
      <c r="C275" s="184"/>
      <c r="D275" s="185"/>
      <c r="E275" s="186"/>
      <c r="F275" s="187"/>
      <c r="H275" s="183"/>
      <c r="I275" s="184"/>
      <c r="J275" s="184"/>
      <c r="K275" s="185"/>
      <c r="L275" s="186"/>
      <c r="M275" s="187"/>
    </row>
    <row r="276" spans="1:13" ht="15" customHeight="1" x14ac:dyDescent="0.15">
      <c r="A276" s="183"/>
      <c r="B276" s="184"/>
      <c r="C276" s="184"/>
      <c r="D276" s="185"/>
      <c r="E276" s="186"/>
      <c r="F276" s="187"/>
      <c r="H276" s="183"/>
      <c r="I276" s="184"/>
      <c r="J276" s="184"/>
      <c r="K276" s="185"/>
      <c r="L276" s="186"/>
      <c r="M276" s="187"/>
    </row>
    <row r="277" spans="1:13" ht="15" customHeight="1" x14ac:dyDescent="0.15">
      <c r="A277" s="183"/>
      <c r="B277" s="184"/>
      <c r="C277" s="184"/>
      <c r="D277" s="185"/>
      <c r="E277" s="186"/>
      <c r="F277" s="187"/>
      <c r="H277" s="183"/>
      <c r="I277" s="184"/>
      <c r="J277" s="184"/>
      <c r="K277" s="185"/>
      <c r="L277" s="186"/>
      <c r="M277" s="187"/>
    </row>
    <row r="278" spans="1:13" ht="15" customHeight="1" x14ac:dyDescent="0.15">
      <c r="A278" s="183"/>
      <c r="B278" s="184"/>
      <c r="C278" s="184"/>
      <c r="D278" s="185"/>
      <c r="E278" s="186"/>
      <c r="F278" s="187"/>
      <c r="H278" s="183"/>
      <c r="I278" s="184"/>
      <c r="J278" s="184"/>
      <c r="K278" s="185"/>
      <c r="L278" s="186"/>
      <c r="M278" s="187"/>
    </row>
    <row r="279" spans="1:13" ht="15" customHeight="1" x14ac:dyDescent="0.15">
      <c r="A279" s="183"/>
      <c r="B279" s="184"/>
      <c r="C279" s="184"/>
      <c r="D279" s="185"/>
      <c r="E279" s="186"/>
      <c r="F279" s="187"/>
      <c r="H279" s="183"/>
      <c r="I279" s="184"/>
      <c r="J279" s="184"/>
      <c r="K279" s="185"/>
      <c r="L279" s="186"/>
      <c r="M279" s="187"/>
    </row>
    <row r="280" spans="1:13" ht="15" customHeight="1" x14ac:dyDescent="0.15">
      <c r="A280" s="183"/>
      <c r="B280" s="184"/>
      <c r="C280" s="184"/>
      <c r="D280" s="185"/>
      <c r="E280" s="186"/>
      <c r="F280" s="187"/>
      <c r="H280" s="183"/>
      <c r="I280" s="184"/>
      <c r="J280" s="184"/>
      <c r="K280" s="185"/>
      <c r="L280" s="186"/>
      <c r="M280" s="187"/>
    </row>
    <row r="281" spans="1:13" ht="15" customHeight="1" x14ac:dyDescent="0.15">
      <c r="A281" s="201"/>
      <c r="B281" s="202"/>
      <c r="C281" s="202"/>
      <c r="D281" s="203"/>
      <c r="E281" s="204"/>
      <c r="F281" s="205"/>
      <c r="H281" s="201"/>
      <c r="I281" s="202"/>
      <c r="J281" s="202"/>
      <c r="K281" s="203"/>
      <c r="L281" s="204"/>
      <c r="M281" s="205"/>
    </row>
    <row r="282" spans="1:13" ht="15" customHeight="1" x14ac:dyDescent="0.15">
      <c r="A282" s="183"/>
      <c r="B282" s="184"/>
      <c r="C282" s="184"/>
      <c r="D282" s="185"/>
      <c r="E282" s="186"/>
      <c r="F282" s="187"/>
      <c r="H282" s="183"/>
      <c r="I282" s="184"/>
      <c r="J282" s="184"/>
      <c r="K282" s="185"/>
      <c r="L282" s="186"/>
      <c r="M282" s="187"/>
    </row>
    <row r="283" spans="1:13" ht="15" customHeight="1" x14ac:dyDescent="0.15">
      <c r="A283" s="183"/>
      <c r="B283" s="184"/>
      <c r="C283" s="184"/>
      <c r="D283" s="185"/>
      <c r="E283" s="186"/>
      <c r="F283" s="187"/>
      <c r="H283" s="183"/>
      <c r="I283" s="184"/>
      <c r="J283" s="184"/>
      <c r="K283" s="185"/>
      <c r="L283" s="186"/>
      <c r="M283" s="187"/>
    </row>
    <row r="284" spans="1:13" ht="15" customHeight="1" x14ac:dyDescent="0.15">
      <c r="A284" s="183"/>
      <c r="B284" s="184"/>
      <c r="C284" s="184"/>
      <c r="D284" s="185"/>
      <c r="E284" s="186"/>
      <c r="F284" s="187"/>
      <c r="H284" s="183"/>
      <c r="I284" s="184"/>
      <c r="J284" s="184"/>
      <c r="K284" s="185"/>
      <c r="L284" s="186"/>
      <c r="M284" s="187"/>
    </row>
    <row r="285" spans="1:13" ht="15" customHeight="1" x14ac:dyDescent="0.15">
      <c r="A285" s="206"/>
      <c r="B285" s="189"/>
      <c r="C285" s="189"/>
      <c r="D285" s="190"/>
      <c r="E285" s="191"/>
      <c r="F285" s="192"/>
      <c r="H285" s="206"/>
      <c r="I285" s="189"/>
      <c r="J285" s="189"/>
      <c r="K285" s="190"/>
      <c r="L285" s="191"/>
      <c r="M285" s="192"/>
    </row>
    <row r="286" spans="1:13" ht="15" customHeight="1" x14ac:dyDescent="0.15"/>
    <row r="287" spans="1:13" ht="15" customHeight="1" x14ac:dyDescent="0.15"/>
    <row r="288" spans="1:13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</sheetData>
  <mergeCells count="2">
    <mergeCell ref="A1:F1"/>
    <mergeCell ref="H1:M1"/>
  </mergeCells>
  <phoneticPr fontId="4" type="noConversion"/>
  <printOptions horizontalCentered="1"/>
  <pageMargins left="0.59055118110236227" right="0.59055118110236227" top="0.78740157480314965" bottom="0.39370078740157483" header="0.19685039370078741" footer="0.19685039370078741"/>
  <pageSetup paperSize="9" orientation="portrait" r:id="rId1"/>
  <headerFooter>
    <oddFooter>&amp;C&amp;G&amp;R&amp;"굴림,보통"&amp;9&amp;P/&amp;N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73"/>
  <sheetViews>
    <sheetView showRowColHeaders="0" topLeftCell="A58" workbookViewId="0">
      <selection activeCell="E70" sqref="E70"/>
    </sheetView>
  </sheetViews>
  <sheetFormatPr defaultRowHeight="17.100000000000001" customHeight="1" x14ac:dyDescent="0.15"/>
  <cols>
    <col min="1" max="1" width="1.44140625" style="32" customWidth="1"/>
    <col min="2" max="16384" width="8.88671875" style="32"/>
  </cols>
  <sheetData>
    <row r="1" spans="1:6" ht="17.100000000000001" customHeight="1" x14ac:dyDescent="0.15">
      <c r="A1" s="32" t="b">
        <v>1</v>
      </c>
      <c r="B1" s="32" t="b">
        <v>1</v>
      </c>
    </row>
    <row r="2" spans="1:6" ht="17.100000000000001" customHeight="1" x14ac:dyDescent="0.15">
      <c r="B2" s="44" t="str">
        <f>현금출납입력!$B$11</f>
        <v>날  짜</v>
      </c>
      <c r="C2" s="45" t="str">
        <f>현금출납입력!$C$11</f>
        <v>구 분</v>
      </c>
      <c r="D2" s="44" t="str">
        <f>현금출납입력!$B$11</f>
        <v>날  짜</v>
      </c>
      <c r="E2" s="51" t="str">
        <f>현금출납입력!$B$11</f>
        <v>날  짜</v>
      </c>
      <c r="F2" s="45" t="str">
        <f>현금출납입력!$C$11</f>
        <v>구 분</v>
      </c>
    </row>
    <row r="3" spans="1:6" ht="17.100000000000001" customHeight="1" x14ac:dyDescent="0.15">
      <c r="B3" s="49" t="str">
        <f>"&lt;" &amp; DATE(월계표!$C$10,월계표!$D$10,1)</f>
        <v>&lt;42583</v>
      </c>
      <c r="C3" s="47" t="str">
        <f>월계표!$B14</f>
        <v>현금</v>
      </c>
      <c r="D3" s="49" t="str">
        <f>"&gt;=" &amp; DATE(월계표!$C$10,월계표!$D$10,1)</f>
        <v>&gt;=42583</v>
      </c>
      <c r="E3" s="50" t="str">
        <f>"&lt;=" &amp; DATE(월계표!$C$10,월계표!$D$10+1,1)-1</f>
        <v>&lt;=42613</v>
      </c>
      <c r="F3" s="47" t="str">
        <f>월계표!$B14</f>
        <v>현금</v>
      </c>
    </row>
    <row r="4" spans="1:6" ht="17.100000000000001" customHeight="1" x14ac:dyDescent="0.15">
      <c r="B4" s="44" t="str">
        <f>현금출납입력!$B$11</f>
        <v>날  짜</v>
      </c>
      <c r="C4" s="45" t="str">
        <f>현금출납입력!$C$11</f>
        <v>구 분</v>
      </c>
      <c r="D4" s="44" t="str">
        <f>현금출납입력!$B$11</f>
        <v>날  짜</v>
      </c>
      <c r="E4" s="51" t="str">
        <f>현금출납입력!$B$11</f>
        <v>날  짜</v>
      </c>
      <c r="F4" s="45" t="str">
        <f>현금출납입력!$C$11</f>
        <v>구 분</v>
      </c>
    </row>
    <row r="5" spans="1:6" ht="17.100000000000001" customHeight="1" x14ac:dyDescent="0.15">
      <c r="B5" s="49" t="str">
        <f>"&lt;" &amp; DATE(월계표!$C$10,월계표!$D$10,1)</f>
        <v>&lt;42583</v>
      </c>
      <c r="C5" s="47" t="str">
        <f>월계표!$B15</f>
        <v>예금</v>
      </c>
      <c r="D5" s="49" t="str">
        <f>"&gt;=" &amp; DATE(월계표!$C$10,월계표!$D$10,1)</f>
        <v>&gt;=42583</v>
      </c>
      <c r="E5" s="50" t="str">
        <f>"&lt;=" &amp; DATE(월계표!$C$10,월계표!$D$10+1,1)-1</f>
        <v>&lt;=42613</v>
      </c>
      <c r="F5" s="47" t="str">
        <f>월계표!$B15</f>
        <v>예금</v>
      </c>
    </row>
    <row r="6" spans="1:6" ht="17.100000000000001" customHeight="1" x14ac:dyDescent="0.15">
      <c r="B6" s="44" t="str">
        <f>현금출납입력!$B$11</f>
        <v>날  짜</v>
      </c>
      <c r="C6" s="45" t="str">
        <f>현금출납입력!$C$11</f>
        <v>구 분</v>
      </c>
      <c r="D6" s="44" t="str">
        <f>현금출납입력!$B$11</f>
        <v>날  짜</v>
      </c>
      <c r="E6" s="51" t="str">
        <f>현금출납입력!$B$11</f>
        <v>날  짜</v>
      </c>
      <c r="F6" s="45" t="str">
        <f>현금출납입력!$C$11</f>
        <v>구 분</v>
      </c>
    </row>
    <row r="7" spans="1:6" ht="17.100000000000001" customHeight="1" x14ac:dyDescent="0.15">
      <c r="B7" s="49" t="str">
        <f>"&lt;" &amp; DATE(월계표!$C$10,월계표!$D$10,1)</f>
        <v>&lt;42583</v>
      </c>
      <c r="C7" s="47" t="str">
        <f>월계표!$B16</f>
        <v>어음</v>
      </c>
      <c r="D7" s="49" t="str">
        <f>"&gt;=" &amp; DATE(월계표!$C$10,월계표!$D$10,1)</f>
        <v>&gt;=42583</v>
      </c>
      <c r="E7" s="50" t="str">
        <f>"&lt;=" &amp; DATE(월계표!$C$10,월계표!$D$10+1,1)-1</f>
        <v>&lt;=42613</v>
      </c>
      <c r="F7" s="47" t="str">
        <f>월계표!$B16</f>
        <v>어음</v>
      </c>
    </row>
    <row r="8" spans="1:6" ht="17.100000000000001" customHeight="1" x14ac:dyDescent="0.15">
      <c r="B8" s="44" t="str">
        <f>현금출납입력!$B$11</f>
        <v>날  짜</v>
      </c>
      <c r="C8" s="45" t="str">
        <f>현금출납입력!$C$11</f>
        <v>구 분</v>
      </c>
      <c r="D8" s="44" t="str">
        <f>현금출납입력!$B$11</f>
        <v>날  짜</v>
      </c>
      <c r="E8" s="51" t="str">
        <f>현금출납입력!$B$11</f>
        <v>날  짜</v>
      </c>
      <c r="F8" s="45" t="str">
        <f>현금출납입력!$C$11</f>
        <v>구 분</v>
      </c>
    </row>
    <row r="9" spans="1:6" ht="17.100000000000001" customHeight="1" x14ac:dyDescent="0.15">
      <c r="B9" s="49" t="str">
        <f>"&lt;" &amp; DATE(월계표!$C$10,월계표!$D$10,1)</f>
        <v>&lt;42583</v>
      </c>
      <c r="C9" s="47" t="str">
        <f>월계표!$B17</f>
        <v>외상매입금</v>
      </c>
      <c r="D9" s="49" t="str">
        <f>"&gt;=" &amp; DATE(월계표!$C$10,월계표!$D$10,1)</f>
        <v>&gt;=42583</v>
      </c>
      <c r="E9" s="50" t="str">
        <f>"&lt;=" &amp; DATE(월계표!$C$10,월계표!$D$10+1,1)-1</f>
        <v>&lt;=42613</v>
      </c>
      <c r="F9" s="47" t="str">
        <f>월계표!$B17</f>
        <v>외상매입금</v>
      </c>
    </row>
    <row r="10" spans="1:6" ht="17.100000000000001" customHeight="1" x14ac:dyDescent="0.15">
      <c r="B10" s="44" t="str">
        <f>현금출납입력!$B$11</f>
        <v>날  짜</v>
      </c>
      <c r="C10" s="45" t="str">
        <f>현금출납입력!$C$11</f>
        <v>구 분</v>
      </c>
      <c r="D10" s="44" t="str">
        <f>현금출납입력!$B$11</f>
        <v>날  짜</v>
      </c>
      <c r="E10" s="51" t="str">
        <f>현금출납입력!$B$11</f>
        <v>날  짜</v>
      </c>
      <c r="F10" s="45" t="str">
        <f>현금출납입력!$C$11</f>
        <v>구 분</v>
      </c>
    </row>
    <row r="11" spans="1:6" ht="17.100000000000001" customHeight="1" x14ac:dyDescent="0.15">
      <c r="B11" s="49" t="str">
        <f>"&lt;" &amp; DATE(월계표!$C$10,월계표!$D$10,1)</f>
        <v>&lt;42583</v>
      </c>
      <c r="C11" s="47" t="str">
        <f>월계표!$B18</f>
        <v>외상매출금</v>
      </c>
      <c r="D11" s="49" t="str">
        <f>"&gt;=" &amp; DATE(월계표!$C$10,월계표!$D$10,1)</f>
        <v>&gt;=42583</v>
      </c>
      <c r="E11" s="50" t="str">
        <f>"&lt;=" &amp; DATE(월계표!$C$10,월계표!$D$10+1,1)-1</f>
        <v>&lt;=42613</v>
      </c>
      <c r="F11" s="47" t="str">
        <f>월계표!$B18</f>
        <v>외상매출금</v>
      </c>
    </row>
    <row r="12" spans="1:6" ht="17.100000000000001" customHeight="1" x14ac:dyDescent="0.15">
      <c r="B12" s="44" t="str">
        <f>현금출납입력!$B$11</f>
        <v>날  짜</v>
      </c>
      <c r="C12" s="45" t="str">
        <f>현금출납입력!$C$11</f>
        <v>구 분</v>
      </c>
      <c r="D12" s="44" t="str">
        <f>현금출납입력!$B$11</f>
        <v>날  짜</v>
      </c>
      <c r="E12" s="51" t="str">
        <f>현금출납입력!$B$11</f>
        <v>날  짜</v>
      </c>
      <c r="F12" s="45" t="str">
        <f>현금출납입력!$C$11</f>
        <v>구 분</v>
      </c>
    </row>
    <row r="13" spans="1:6" ht="17.100000000000001" customHeight="1" x14ac:dyDescent="0.15">
      <c r="B13" s="49" t="str">
        <f>"&lt;" &amp; DATE(월계표!$C$10,월계표!$D$10,1)</f>
        <v>&lt;42583</v>
      </c>
      <c r="C13" s="47">
        <f>월계표!$B19</f>
        <v>0</v>
      </c>
      <c r="D13" s="49" t="str">
        <f>"&gt;=" &amp; DATE(월계표!$C$10,월계표!$D$10,1)</f>
        <v>&gt;=42583</v>
      </c>
      <c r="E13" s="50" t="str">
        <f>"&lt;=" &amp; DATE(월계표!$C$10,월계표!$D$10+1,1)-1</f>
        <v>&lt;=42613</v>
      </c>
      <c r="F13" s="47">
        <f>월계표!$B19</f>
        <v>0</v>
      </c>
    </row>
    <row r="14" spans="1:6" ht="17.100000000000001" customHeight="1" x14ac:dyDescent="0.15">
      <c r="B14" s="44" t="str">
        <f>현금출납입력!$B$11</f>
        <v>날  짜</v>
      </c>
      <c r="C14" s="45" t="str">
        <f>현금출납입력!$C$11</f>
        <v>구 분</v>
      </c>
      <c r="D14" s="44" t="str">
        <f>현금출납입력!$B$11</f>
        <v>날  짜</v>
      </c>
      <c r="E14" s="51" t="str">
        <f>현금출납입력!$B$11</f>
        <v>날  짜</v>
      </c>
      <c r="F14" s="45" t="str">
        <f>현금출납입력!$C$11</f>
        <v>구 분</v>
      </c>
    </row>
    <row r="15" spans="1:6" ht="17.100000000000001" customHeight="1" x14ac:dyDescent="0.15">
      <c r="B15" s="49" t="str">
        <f>"&lt;" &amp; DATE(월계표!$C$10,월계표!$D$10,1)</f>
        <v>&lt;42583</v>
      </c>
      <c r="C15" s="47">
        <f>월계표!$B20</f>
        <v>0</v>
      </c>
      <c r="D15" s="49" t="str">
        <f>"&gt;=" &amp; DATE(월계표!$C$10,월계표!$D$10,1)</f>
        <v>&gt;=42583</v>
      </c>
      <c r="E15" s="50" t="str">
        <f>"&lt;=" &amp; DATE(월계표!$C$10,월계표!$D$10+1,1)-1</f>
        <v>&lt;=42613</v>
      </c>
      <c r="F15" s="47">
        <f>월계표!$B20</f>
        <v>0</v>
      </c>
    </row>
    <row r="16" spans="1:6" ht="17.100000000000001" customHeight="1" x14ac:dyDescent="0.15">
      <c r="B16" s="44" t="str">
        <f>현금출납입력!$B$11</f>
        <v>날  짜</v>
      </c>
      <c r="C16" s="45" t="str">
        <f>현금출납입력!$C$11</f>
        <v>구 분</v>
      </c>
      <c r="D16" s="44" t="str">
        <f>현금출납입력!$B$11</f>
        <v>날  짜</v>
      </c>
      <c r="E16" s="51" t="str">
        <f>현금출납입력!$B$11</f>
        <v>날  짜</v>
      </c>
      <c r="F16" s="45" t="str">
        <f>현금출납입력!$C$11</f>
        <v>구 분</v>
      </c>
    </row>
    <row r="17" spans="2:7" ht="17.100000000000001" customHeight="1" x14ac:dyDescent="0.15">
      <c r="B17" s="49" t="str">
        <f>"&lt;" &amp; DATE(월계표!$C$10,월계표!$D$10,1)</f>
        <v>&lt;42583</v>
      </c>
      <c r="C17" s="47">
        <f>월계표!$B21</f>
        <v>0</v>
      </c>
      <c r="D17" s="49" t="str">
        <f>"&gt;=" &amp; DATE(월계표!$C$10,월계표!$D$10,1)</f>
        <v>&gt;=42583</v>
      </c>
      <c r="E17" s="50" t="str">
        <f>"&lt;=" &amp; DATE(월계표!$C$10,월계표!$D$10+1,1)-1</f>
        <v>&lt;=42613</v>
      </c>
      <c r="F17" s="47">
        <f>월계표!$B21</f>
        <v>0</v>
      </c>
    </row>
    <row r="18" spans="2:7" ht="17.100000000000001" customHeight="1" x14ac:dyDescent="0.15">
      <c r="B18" s="44" t="str">
        <f>현금출납입력!$B$11</f>
        <v>날  짜</v>
      </c>
      <c r="C18" s="45" t="str">
        <f>현금출납입력!$C$11</f>
        <v>구 분</v>
      </c>
      <c r="D18" s="44" t="str">
        <f>현금출납입력!$B$11</f>
        <v>날  짜</v>
      </c>
      <c r="E18" s="51" t="str">
        <f>현금출납입력!$B$11</f>
        <v>날  짜</v>
      </c>
      <c r="F18" s="45" t="str">
        <f>현금출납입력!$C$11</f>
        <v>구 분</v>
      </c>
    </row>
    <row r="19" spans="2:7" ht="17.100000000000001" customHeight="1" x14ac:dyDescent="0.15">
      <c r="B19" s="49" t="str">
        <f>"&lt;" &amp; DATE(월계표!$C$10,월계표!$D$10,1)</f>
        <v>&lt;42583</v>
      </c>
      <c r="C19" s="47">
        <f>월계표!$B22</f>
        <v>0</v>
      </c>
      <c r="D19" s="49" t="str">
        <f>"&gt;=" &amp; DATE(월계표!$C$10,월계표!$D$10,1)</f>
        <v>&gt;=42583</v>
      </c>
      <c r="E19" s="50" t="str">
        <f>"&lt;=" &amp; DATE(월계표!$C$10,월계표!$D$10+1,1)-1</f>
        <v>&lt;=42613</v>
      </c>
      <c r="F19" s="47">
        <f>월계표!$B22</f>
        <v>0</v>
      </c>
    </row>
    <row r="20" spans="2:7" ht="17.100000000000001" customHeight="1" x14ac:dyDescent="0.15">
      <c r="B20" s="44" t="str">
        <f>현금출납입력!$B$11</f>
        <v>날  짜</v>
      </c>
      <c r="C20" s="45" t="str">
        <f>현금출납입력!$C$11</f>
        <v>구 분</v>
      </c>
      <c r="D20" s="44" t="str">
        <f>현금출납입력!$B$11</f>
        <v>날  짜</v>
      </c>
      <c r="E20" s="51" t="str">
        <f>현금출납입력!$B$11</f>
        <v>날  짜</v>
      </c>
      <c r="F20" s="45" t="str">
        <f>현금출납입력!$C$11</f>
        <v>구 분</v>
      </c>
    </row>
    <row r="21" spans="2:7" ht="17.100000000000001" customHeight="1" x14ac:dyDescent="0.15">
      <c r="B21" s="49" t="str">
        <f>"&lt;" &amp; DATE(월계표!$C$10,월계표!$D$10,1)</f>
        <v>&lt;42583</v>
      </c>
      <c r="C21" s="47">
        <f>월계표!$B23</f>
        <v>0</v>
      </c>
      <c r="D21" s="49" t="str">
        <f>"&gt;=" &amp; DATE(월계표!$C$10,월계표!$D$10,1)</f>
        <v>&gt;=42583</v>
      </c>
      <c r="E21" s="50" t="str">
        <f>"&lt;=" &amp; DATE(월계표!$C$10,월계표!$D$10+1,1)-1</f>
        <v>&lt;=42613</v>
      </c>
      <c r="F21" s="47">
        <f>월계표!$B23</f>
        <v>0</v>
      </c>
    </row>
    <row r="22" spans="2:7" ht="17.100000000000001" customHeight="1" x14ac:dyDescent="0.15">
      <c r="B22" s="72"/>
      <c r="C22" s="73"/>
      <c r="D22" s="72"/>
      <c r="E22" s="72"/>
      <c r="F22" s="73"/>
    </row>
    <row r="23" spans="2:7" ht="17.100000000000001" customHeight="1" x14ac:dyDescent="0.15">
      <c r="B23" s="72"/>
      <c r="C23" s="73"/>
      <c r="D23" s="72"/>
      <c r="E23" s="72"/>
      <c r="F23" s="73"/>
    </row>
    <row r="24" spans="2:7" ht="17.100000000000001" customHeight="1" x14ac:dyDescent="0.15">
      <c r="B24" s="44" t="str">
        <f>현금출납입력!$B$11</f>
        <v>날  짜</v>
      </c>
      <c r="C24" s="51" t="str">
        <f>현금출납입력!$B$11</f>
        <v>날  짜</v>
      </c>
      <c r="D24" s="45" t="str">
        <f>현금출납입력!$D$11</f>
        <v>계정과목</v>
      </c>
      <c r="E24" s="44" t="str">
        <f>현금출납입력!$B$11</f>
        <v>날  짜</v>
      </c>
      <c r="F24" s="51" t="str">
        <f>현금출납입력!$B$11</f>
        <v>날  짜</v>
      </c>
      <c r="G24" s="45" t="str">
        <f>현금출납입력!$D$11</f>
        <v>계정과목</v>
      </c>
    </row>
    <row r="25" spans="2:7" ht="17.100000000000001" customHeight="1" x14ac:dyDescent="0.15">
      <c r="B25" s="49" t="str">
        <f>"&gt;=" &amp; DATE(월계표!$C$10,월계표!$D$10,1)</f>
        <v>&gt;=42583</v>
      </c>
      <c r="C25" s="50" t="str">
        <f>"&lt;=" &amp; DATE(월계표!$C$10,월계표!$D$10+1,1)-1</f>
        <v>&lt;=42613</v>
      </c>
      <c r="D25" s="32" t="str">
        <f>월계표!B28</f>
        <v>식비</v>
      </c>
      <c r="E25" s="49" t="str">
        <f>"&gt;=" &amp; DATE(월계표!$C$10,월계표!$D$10,1)</f>
        <v>&gt;=42583</v>
      </c>
      <c r="F25" s="50" t="str">
        <f>"&lt;=" &amp; DATE(월계표!$C$10,월계표!$D$10+1,1)-1</f>
        <v>&lt;=42613</v>
      </c>
      <c r="G25" s="32" t="str">
        <f>월계표!F28</f>
        <v>차량할부금</v>
      </c>
    </row>
    <row r="26" spans="2:7" ht="17.100000000000001" customHeight="1" x14ac:dyDescent="0.15">
      <c r="B26" s="44" t="str">
        <f>현금출납입력!$B$11</f>
        <v>날  짜</v>
      </c>
      <c r="C26" s="51" t="str">
        <f>현금출납입력!$B$11</f>
        <v>날  짜</v>
      </c>
      <c r="D26" s="45" t="str">
        <f>현금출납입력!$D$11</f>
        <v>계정과목</v>
      </c>
      <c r="E26" s="44" t="str">
        <f>현금출납입력!$B$11</f>
        <v>날  짜</v>
      </c>
      <c r="F26" s="51" t="str">
        <f>현금출납입력!$B$11</f>
        <v>날  짜</v>
      </c>
      <c r="G26" s="45" t="str">
        <f>현금출납입력!$D$11</f>
        <v>계정과목</v>
      </c>
    </row>
    <row r="27" spans="2:7" ht="17.100000000000001" customHeight="1" x14ac:dyDescent="0.15">
      <c r="B27" s="49" t="str">
        <f>"&gt;=" &amp; DATE(월계표!$C$10,월계표!$D$10,1)</f>
        <v>&gt;=42583</v>
      </c>
      <c r="C27" s="50" t="str">
        <f>"&lt;=" &amp; DATE(월계표!$C$10,월계표!$D$10+1,1)-1</f>
        <v>&lt;=42613</v>
      </c>
      <c r="D27" s="32" t="str">
        <f>월계표!B29</f>
        <v>복리후생비</v>
      </c>
      <c r="E27" s="49" t="str">
        <f>"&gt;=" &amp; DATE(월계표!$C$10,월계표!$D$10,1)</f>
        <v>&gt;=42583</v>
      </c>
      <c r="F27" s="50" t="str">
        <f>"&lt;=" &amp; DATE(월계표!$C$10,월계표!$D$10+1,1)-1</f>
        <v>&lt;=42613</v>
      </c>
      <c r="G27" s="32" t="str">
        <f>월계표!F29</f>
        <v>보험료</v>
      </c>
    </row>
    <row r="28" spans="2:7" ht="17.100000000000001" customHeight="1" x14ac:dyDescent="0.15">
      <c r="B28" s="44" t="str">
        <f>현금출납입력!$B$11</f>
        <v>날  짜</v>
      </c>
      <c r="C28" s="51" t="str">
        <f>현금출납입력!$B$11</f>
        <v>날  짜</v>
      </c>
      <c r="D28" s="45" t="str">
        <f>현금출납입력!$D$11</f>
        <v>계정과목</v>
      </c>
      <c r="E28" s="44" t="str">
        <f>현금출납입력!$B$11</f>
        <v>날  짜</v>
      </c>
      <c r="F28" s="51" t="str">
        <f>현금출납입력!$B$11</f>
        <v>날  짜</v>
      </c>
      <c r="G28" s="45" t="str">
        <f>현금출납입력!$D$11</f>
        <v>계정과목</v>
      </c>
    </row>
    <row r="29" spans="2:7" ht="17.100000000000001" customHeight="1" x14ac:dyDescent="0.15">
      <c r="B29" s="49" t="str">
        <f>"&gt;=" &amp; DATE(월계표!$C$10,월계표!$D$10,1)</f>
        <v>&gt;=42583</v>
      </c>
      <c r="C29" s="50" t="str">
        <f>"&lt;=" &amp; DATE(월계표!$C$10,월계표!$D$10+1,1)-1</f>
        <v>&lt;=42613</v>
      </c>
      <c r="D29" s="32" t="str">
        <f>월계표!B30</f>
        <v>소모품비</v>
      </c>
      <c r="E29" s="49" t="str">
        <f>"&gt;=" &amp; DATE(월계표!$C$10,월계표!$D$10,1)</f>
        <v>&gt;=42583</v>
      </c>
      <c r="F29" s="50" t="str">
        <f>"&lt;=" &amp; DATE(월계표!$C$10,월계표!$D$10+1,1)-1</f>
        <v>&lt;=42613</v>
      </c>
      <c r="G29" s="32" t="str">
        <f>월계표!F30</f>
        <v>공사대금</v>
      </c>
    </row>
    <row r="30" spans="2:7" ht="17.100000000000001" customHeight="1" x14ac:dyDescent="0.15">
      <c r="B30" s="44" t="str">
        <f>현금출납입력!$B$11</f>
        <v>날  짜</v>
      </c>
      <c r="C30" s="51" t="str">
        <f>현금출납입력!$B$11</f>
        <v>날  짜</v>
      </c>
      <c r="D30" s="45" t="str">
        <f>현금출납입력!$D$11</f>
        <v>계정과목</v>
      </c>
      <c r="E30" s="44" t="str">
        <f>현금출납입력!$B$11</f>
        <v>날  짜</v>
      </c>
      <c r="F30" s="51" t="str">
        <f>현금출납입력!$B$11</f>
        <v>날  짜</v>
      </c>
      <c r="G30" s="45" t="str">
        <f>현금출납입력!$D$11</f>
        <v>계정과목</v>
      </c>
    </row>
    <row r="31" spans="2:7" ht="17.100000000000001" customHeight="1" x14ac:dyDescent="0.15">
      <c r="B31" s="49" t="str">
        <f>"&gt;=" &amp; DATE(월계표!$C$10,월계표!$D$10,1)</f>
        <v>&gt;=42583</v>
      </c>
      <c r="C31" s="50" t="str">
        <f>"&lt;=" &amp; DATE(월계표!$C$10,월계표!$D$10+1,1)-1</f>
        <v>&lt;=42613</v>
      </c>
      <c r="D31" s="32" t="str">
        <f>월계표!B31</f>
        <v>비품구입비</v>
      </c>
      <c r="E31" s="49" t="str">
        <f>"&gt;=" &amp; DATE(월계표!$C$10,월계표!$D$10,1)</f>
        <v>&gt;=42583</v>
      </c>
      <c r="F31" s="50" t="str">
        <f>"&lt;=" &amp; DATE(월계표!$C$10,월계표!$D$10+1,1)-1</f>
        <v>&lt;=42613</v>
      </c>
      <c r="G31" s="32" t="str">
        <f>월계표!F31</f>
        <v>운반비</v>
      </c>
    </row>
    <row r="32" spans="2:7" ht="17.100000000000001" customHeight="1" x14ac:dyDescent="0.15">
      <c r="B32" s="44" t="str">
        <f>현금출납입력!$B$11</f>
        <v>날  짜</v>
      </c>
      <c r="C32" s="51" t="str">
        <f>현금출납입력!$B$11</f>
        <v>날  짜</v>
      </c>
      <c r="D32" s="45" t="str">
        <f>현금출납입력!$D$11</f>
        <v>계정과목</v>
      </c>
      <c r="E32" s="44" t="str">
        <f>현금출납입력!$B$11</f>
        <v>날  짜</v>
      </c>
      <c r="F32" s="51" t="str">
        <f>현금출납입력!$B$11</f>
        <v>날  짜</v>
      </c>
      <c r="G32" s="45" t="str">
        <f>현금출납입력!$D$11</f>
        <v>계정과목</v>
      </c>
    </row>
    <row r="33" spans="2:7" ht="17.100000000000001" customHeight="1" x14ac:dyDescent="0.15">
      <c r="B33" s="49" t="str">
        <f>"&gt;=" &amp; DATE(월계표!$C$10,월계표!$D$10,1)</f>
        <v>&gt;=42583</v>
      </c>
      <c r="C33" s="50" t="str">
        <f>"&lt;=" &amp; DATE(월계표!$C$10,월계표!$D$10+1,1)-1</f>
        <v>&lt;=42613</v>
      </c>
      <c r="D33" s="32" t="str">
        <f>월계표!B32</f>
        <v>세금과공과</v>
      </c>
      <c r="E33" s="49" t="str">
        <f>"&gt;=" &amp; DATE(월계표!$C$10,월계표!$D$10,1)</f>
        <v>&gt;=42583</v>
      </c>
      <c r="F33" s="50" t="str">
        <f>"&lt;=" &amp; DATE(월계표!$C$10,월계표!$D$10+1,1)-1</f>
        <v>&lt;=42613</v>
      </c>
      <c r="G33" s="32" t="str">
        <f>월계표!F32</f>
        <v>장비사용료</v>
      </c>
    </row>
    <row r="34" spans="2:7" ht="17.100000000000001" customHeight="1" x14ac:dyDescent="0.15">
      <c r="B34" s="44" t="str">
        <f>현금출납입력!$B$11</f>
        <v>날  짜</v>
      </c>
      <c r="C34" s="51" t="str">
        <f>현금출납입력!$B$11</f>
        <v>날  짜</v>
      </c>
      <c r="D34" s="45" t="str">
        <f>현금출납입력!$D$11</f>
        <v>계정과목</v>
      </c>
      <c r="E34" s="44" t="str">
        <f>현금출납입력!$B$11</f>
        <v>날  짜</v>
      </c>
      <c r="F34" s="51" t="str">
        <f>현금출납입력!$B$11</f>
        <v>날  짜</v>
      </c>
      <c r="G34" s="45" t="str">
        <f>현금출납입력!$D$11</f>
        <v>계정과목</v>
      </c>
    </row>
    <row r="35" spans="2:7" ht="17.100000000000001" customHeight="1" x14ac:dyDescent="0.15">
      <c r="B35" s="49" t="str">
        <f>"&gt;=" &amp; DATE(월계표!$C$10,월계표!$D$10,1)</f>
        <v>&gt;=42583</v>
      </c>
      <c r="C35" s="50" t="str">
        <f>"&lt;=" &amp; DATE(월계표!$C$10,월계표!$D$10+1,1)-1</f>
        <v>&lt;=42613</v>
      </c>
      <c r="D35" s="32" t="str">
        <f>월계표!B33</f>
        <v>외상매입금</v>
      </c>
      <c r="E35" s="49" t="str">
        <f>"&gt;=" &amp; DATE(월계표!$C$10,월계표!$D$10,1)</f>
        <v>&gt;=42583</v>
      </c>
      <c r="F35" s="50" t="str">
        <f>"&lt;=" &amp; DATE(월계표!$C$10,월계표!$D$10+1,1)-1</f>
        <v>&lt;=42613</v>
      </c>
      <c r="G35" s="32" t="str">
        <f>월계표!F33</f>
        <v>수도광열비</v>
      </c>
    </row>
    <row r="36" spans="2:7" ht="17.100000000000001" customHeight="1" x14ac:dyDescent="0.15">
      <c r="B36" s="44" t="str">
        <f>현금출납입력!$B$11</f>
        <v>날  짜</v>
      </c>
      <c r="C36" s="51" t="str">
        <f>현금출납입력!$B$11</f>
        <v>날  짜</v>
      </c>
      <c r="D36" s="45" t="str">
        <f>현금출납입력!$D$11</f>
        <v>계정과목</v>
      </c>
      <c r="E36" s="44" t="str">
        <f>현금출납입력!$B$11</f>
        <v>날  짜</v>
      </c>
      <c r="F36" s="51" t="str">
        <f>현금출납입력!$B$11</f>
        <v>날  짜</v>
      </c>
      <c r="G36" s="45" t="str">
        <f>현금출납입력!$D$11</f>
        <v>계정과목</v>
      </c>
    </row>
    <row r="37" spans="2:7" ht="17.100000000000001" customHeight="1" x14ac:dyDescent="0.15">
      <c r="B37" s="49" t="str">
        <f>"&gt;=" &amp; DATE(월계표!$C$10,월계표!$D$10,1)</f>
        <v>&gt;=42583</v>
      </c>
      <c r="C37" s="50" t="str">
        <f>"&lt;=" &amp; DATE(월계표!$C$10,월계표!$D$10+1,1)-1</f>
        <v>&lt;=42613</v>
      </c>
      <c r="D37" s="32" t="str">
        <f>월계표!B34</f>
        <v>외상매출금</v>
      </c>
      <c r="E37" s="49" t="str">
        <f>"&gt;=" &amp; DATE(월계표!$C$10,월계표!$D$10,1)</f>
        <v>&gt;=42583</v>
      </c>
      <c r="F37" s="50" t="str">
        <f>"&lt;=" &amp; DATE(월계표!$C$10,월계표!$D$10+1,1)-1</f>
        <v>&lt;=42613</v>
      </c>
      <c r="G37" s="32" t="str">
        <f>월계표!F34</f>
        <v>가수금</v>
      </c>
    </row>
    <row r="38" spans="2:7" ht="17.100000000000001" customHeight="1" x14ac:dyDescent="0.15">
      <c r="B38" s="44" t="str">
        <f>현금출납입력!$B$11</f>
        <v>날  짜</v>
      </c>
      <c r="C38" s="51" t="str">
        <f>현금출납입력!$B$11</f>
        <v>날  짜</v>
      </c>
      <c r="D38" s="45" t="str">
        <f>현금출납입력!$D$11</f>
        <v>계정과목</v>
      </c>
      <c r="E38" s="44" t="str">
        <f>현금출납입력!$B$11</f>
        <v>날  짜</v>
      </c>
      <c r="F38" s="51" t="str">
        <f>현금출납입력!$B$11</f>
        <v>날  짜</v>
      </c>
      <c r="G38" s="45" t="str">
        <f>현금출납입력!$D$11</f>
        <v>계정과목</v>
      </c>
    </row>
    <row r="39" spans="2:7" ht="17.100000000000001" customHeight="1" x14ac:dyDescent="0.15">
      <c r="B39" s="49" t="str">
        <f>"&gt;=" &amp; DATE(월계표!$C$10,월계표!$D$10,1)</f>
        <v>&gt;=42583</v>
      </c>
      <c r="C39" s="50" t="str">
        <f>"&lt;=" &amp; DATE(월계표!$C$10,월계표!$D$10+1,1)-1</f>
        <v>&lt;=42613</v>
      </c>
      <c r="D39" s="32" t="str">
        <f>월계표!B35</f>
        <v>차량유지비</v>
      </c>
      <c r="E39" s="49" t="str">
        <f>"&gt;=" &amp; DATE(월계표!$C$10,월계표!$D$10,1)</f>
        <v>&gt;=42583</v>
      </c>
      <c r="F39" s="50" t="str">
        <f>"&lt;=" &amp; DATE(월계표!$C$10,월계표!$D$10+1,1)-1</f>
        <v>&lt;=42613</v>
      </c>
      <c r="G39" s="32" t="str">
        <f>월계표!F35</f>
        <v>상여금</v>
      </c>
    </row>
    <row r="40" spans="2:7" ht="17.100000000000001" customHeight="1" x14ac:dyDescent="0.15">
      <c r="B40" s="44" t="str">
        <f>현금출납입력!$B$11</f>
        <v>날  짜</v>
      </c>
      <c r="C40" s="51" t="str">
        <f>현금출납입력!$B$11</f>
        <v>날  짜</v>
      </c>
      <c r="D40" s="45" t="str">
        <f>현금출납입력!$D$11</f>
        <v>계정과목</v>
      </c>
      <c r="E40" s="44" t="str">
        <f>현금출납입력!$B$11</f>
        <v>날  짜</v>
      </c>
      <c r="F40" s="51" t="str">
        <f>현금출납입력!$B$11</f>
        <v>날  짜</v>
      </c>
      <c r="G40" s="45" t="str">
        <f>현금출납입력!$D$11</f>
        <v>계정과목</v>
      </c>
    </row>
    <row r="41" spans="2:7" ht="17.100000000000001" customHeight="1" x14ac:dyDescent="0.15">
      <c r="B41" s="49" t="str">
        <f>"&gt;=" &amp; DATE(월계표!$C$10,월계표!$D$10,1)</f>
        <v>&gt;=42583</v>
      </c>
      <c r="C41" s="50" t="str">
        <f>"&lt;=" &amp; DATE(월계표!$C$10,월계표!$D$10+1,1)-1</f>
        <v>&lt;=42613</v>
      </c>
      <c r="D41" s="32" t="str">
        <f>월계표!B36</f>
        <v>교통비</v>
      </c>
      <c r="E41" s="49" t="str">
        <f>"&gt;=" &amp; DATE(월계표!$C$10,월계표!$D$10,1)</f>
        <v>&gt;=42583</v>
      </c>
      <c r="F41" s="50" t="str">
        <f>"&lt;=" &amp; DATE(월계표!$C$10,월계표!$D$10+1,1)-1</f>
        <v>&lt;=42613</v>
      </c>
      <c r="G41" s="32" t="str">
        <f>월계표!F36</f>
        <v>단기차입금</v>
      </c>
    </row>
    <row r="42" spans="2:7" ht="17.100000000000001" customHeight="1" x14ac:dyDescent="0.15">
      <c r="B42" s="44" t="str">
        <f>현금출납입력!$B$11</f>
        <v>날  짜</v>
      </c>
      <c r="C42" s="51" t="str">
        <f>현금출납입력!$B$11</f>
        <v>날  짜</v>
      </c>
      <c r="D42" s="45" t="str">
        <f>현금출납입력!$D$11</f>
        <v>계정과목</v>
      </c>
      <c r="E42" s="44" t="str">
        <f>현금출납입력!$B$11</f>
        <v>날  짜</v>
      </c>
      <c r="F42" s="51" t="str">
        <f>현금출납입력!$B$11</f>
        <v>날  짜</v>
      </c>
      <c r="G42" s="45" t="str">
        <f>현금출납입력!$D$11</f>
        <v>계정과목</v>
      </c>
    </row>
    <row r="43" spans="2:7" ht="17.100000000000001" customHeight="1" x14ac:dyDescent="0.15">
      <c r="B43" s="49" t="str">
        <f>"&gt;=" &amp; DATE(월계표!$C$10,월계표!$D$10,1)</f>
        <v>&gt;=42583</v>
      </c>
      <c r="C43" s="50" t="str">
        <f>"&lt;=" &amp; DATE(월계표!$C$10,월계표!$D$10+1,1)-1</f>
        <v>&lt;=42613</v>
      </c>
      <c r="D43" s="32" t="str">
        <f>월계표!B37</f>
        <v>접대비</v>
      </c>
      <c r="E43" s="49" t="str">
        <f>"&gt;=" &amp; DATE(월계표!$C$10,월계표!$D$10,1)</f>
        <v>&gt;=42583</v>
      </c>
      <c r="F43" s="50" t="str">
        <f>"&lt;=" &amp; DATE(월계표!$C$10,월계표!$D$10+1,1)-1</f>
        <v>&lt;=42613</v>
      </c>
      <c r="G43" s="32" t="str">
        <f>월계표!F37</f>
        <v>이자비용</v>
      </c>
    </row>
    <row r="44" spans="2:7" ht="17.100000000000001" customHeight="1" x14ac:dyDescent="0.15">
      <c r="B44" s="44" t="str">
        <f>현금출납입력!$B$11</f>
        <v>날  짜</v>
      </c>
      <c r="C44" s="51" t="str">
        <f>현금출납입력!$B$11</f>
        <v>날  짜</v>
      </c>
      <c r="D44" s="45" t="str">
        <f>현금출납입력!$D$11</f>
        <v>계정과목</v>
      </c>
      <c r="E44" s="44" t="str">
        <f>현금출납입력!$B$11</f>
        <v>날  짜</v>
      </c>
      <c r="F44" s="51" t="str">
        <f>현금출납입력!$B$11</f>
        <v>날  짜</v>
      </c>
      <c r="G44" s="45" t="str">
        <f>현금출납입력!$D$11</f>
        <v>계정과목</v>
      </c>
    </row>
    <row r="45" spans="2:7" ht="17.100000000000001" customHeight="1" x14ac:dyDescent="0.15">
      <c r="B45" s="49" t="str">
        <f>"&gt;=" &amp; DATE(월계표!$C$10,월계표!$D$10,1)</f>
        <v>&gt;=42583</v>
      </c>
      <c r="C45" s="50" t="str">
        <f>"&lt;=" &amp; DATE(월계표!$C$10,월계표!$D$10+1,1)-1</f>
        <v>&lt;=42613</v>
      </c>
      <c r="D45" s="32" t="str">
        <f>월계표!B38</f>
        <v>창업비</v>
      </c>
      <c r="E45" s="49" t="str">
        <f>"&gt;=" &amp; DATE(월계표!$C$10,월계표!$D$10,1)</f>
        <v>&gt;=42583</v>
      </c>
      <c r="F45" s="50" t="str">
        <f>"&lt;=" &amp; DATE(월계표!$C$10,월계표!$D$10+1,1)-1</f>
        <v>&lt;=42613</v>
      </c>
      <c r="G45" s="32" t="str">
        <f>월계표!F38</f>
        <v>기업카드</v>
      </c>
    </row>
    <row r="46" spans="2:7" ht="17.100000000000001" customHeight="1" x14ac:dyDescent="0.15">
      <c r="B46" s="44" t="str">
        <f>현금출납입력!$B$11</f>
        <v>날  짜</v>
      </c>
      <c r="C46" s="51" t="str">
        <f>현금출납입력!$B$11</f>
        <v>날  짜</v>
      </c>
      <c r="D46" s="45" t="str">
        <f>현금출납입력!$D$11</f>
        <v>계정과목</v>
      </c>
      <c r="E46" s="44" t="str">
        <f>현금출납입력!$B$11</f>
        <v>날  짜</v>
      </c>
      <c r="F46" s="51" t="str">
        <f>현금출납입력!$B$11</f>
        <v>날  짜</v>
      </c>
      <c r="G46" s="45" t="str">
        <f>현금출납입력!$D$11</f>
        <v>계정과목</v>
      </c>
    </row>
    <row r="47" spans="2:7" ht="17.100000000000001" customHeight="1" x14ac:dyDescent="0.15">
      <c r="B47" s="49" t="str">
        <f>"&gt;=" &amp; DATE(월계표!$C$10,월계표!$D$10,1)</f>
        <v>&gt;=42583</v>
      </c>
      <c r="C47" s="50" t="str">
        <f>"&lt;=" &amp; DATE(월계표!$C$10,월계표!$D$10+1,1)-1</f>
        <v>&lt;=42613</v>
      </c>
      <c r="D47" s="32" t="str">
        <f>월계표!B39</f>
        <v>예금인출</v>
      </c>
      <c r="E47" s="49" t="str">
        <f>"&gt;=" &amp; DATE(월계표!$C$10,월계표!$D$10,1)</f>
        <v>&gt;=42583</v>
      </c>
      <c r="F47" s="50" t="str">
        <f>"&lt;=" &amp; DATE(월계표!$C$10,월계표!$D$10+1,1)-1</f>
        <v>&lt;=42613</v>
      </c>
      <c r="G47" s="32" t="str">
        <f>월계표!F39</f>
        <v>자재대금</v>
      </c>
    </row>
    <row r="48" spans="2:7" ht="17.100000000000001" customHeight="1" x14ac:dyDescent="0.15">
      <c r="B48" s="44" t="str">
        <f>현금출납입력!$B$11</f>
        <v>날  짜</v>
      </c>
      <c r="C48" s="51" t="str">
        <f>현금출납입력!$B$11</f>
        <v>날  짜</v>
      </c>
      <c r="D48" s="45" t="str">
        <f>현금출납입력!$D$11</f>
        <v>계정과목</v>
      </c>
      <c r="E48" s="44" t="str">
        <f>현금출납입력!$B$11</f>
        <v>날  짜</v>
      </c>
      <c r="F48" s="51" t="str">
        <f>현금출납입력!$B$11</f>
        <v>날  짜</v>
      </c>
      <c r="G48" s="45" t="str">
        <f>현금출납입력!$D$11</f>
        <v>계정과목</v>
      </c>
    </row>
    <row r="49" spans="2:7" ht="17.100000000000001" customHeight="1" x14ac:dyDescent="0.15">
      <c r="B49" s="49" t="str">
        <f>"&gt;=" &amp; DATE(월계표!$C$10,월계표!$D$10,1)</f>
        <v>&gt;=42583</v>
      </c>
      <c r="C49" s="50" t="str">
        <f>"&lt;=" &amp; DATE(월계표!$C$10,월계표!$D$10+1,1)-1</f>
        <v>&lt;=42613</v>
      </c>
      <c r="D49" s="32" t="str">
        <f>월계표!B40</f>
        <v>시재입금</v>
      </c>
      <c r="E49" s="49" t="str">
        <f>"&gt;=" &amp; DATE(월계표!$C$10,월계표!$D$10,1)</f>
        <v>&gt;=42583</v>
      </c>
      <c r="F49" s="50" t="str">
        <f>"&lt;=" &amp; DATE(월계표!$C$10,월계표!$D$10+1,1)-1</f>
        <v>&lt;=42613</v>
      </c>
      <c r="G49" s="32">
        <f>월계표!F40</f>
        <v>0</v>
      </c>
    </row>
    <row r="50" spans="2:7" ht="17.100000000000001" customHeight="1" x14ac:dyDescent="0.15">
      <c r="B50" s="44" t="str">
        <f>현금출납입력!$B$11</f>
        <v>날  짜</v>
      </c>
      <c r="C50" s="51" t="str">
        <f>현금출납입력!$B$11</f>
        <v>날  짜</v>
      </c>
      <c r="D50" s="45" t="str">
        <f>현금출납입력!$D$11</f>
        <v>계정과목</v>
      </c>
      <c r="E50" s="44" t="str">
        <f>현금출납입력!$B$11</f>
        <v>날  짜</v>
      </c>
      <c r="F50" s="51" t="str">
        <f>현금출납입력!$B$11</f>
        <v>날  짜</v>
      </c>
      <c r="G50" s="45" t="str">
        <f>현금출납입력!$D$11</f>
        <v>계정과목</v>
      </c>
    </row>
    <row r="51" spans="2:7" ht="17.100000000000001" customHeight="1" x14ac:dyDescent="0.15">
      <c r="B51" s="49" t="str">
        <f>"&gt;=" &amp; DATE(월계표!$C$10,월계표!$D$10,1)</f>
        <v>&gt;=42583</v>
      </c>
      <c r="C51" s="50" t="str">
        <f>"&lt;=" &amp; DATE(월계표!$C$10,월계표!$D$10+1,1)-1</f>
        <v>&lt;=42613</v>
      </c>
      <c r="D51" s="32" t="str">
        <f>월계표!B41</f>
        <v>지급수수료</v>
      </c>
      <c r="E51" s="49" t="str">
        <f>"&gt;=" &amp; DATE(월계표!$C$10,월계표!$D$10,1)</f>
        <v>&gt;=42583</v>
      </c>
      <c r="F51" s="50" t="str">
        <f>"&lt;=" &amp; DATE(월계표!$C$10,월계표!$D$10+1,1)-1</f>
        <v>&lt;=42613</v>
      </c>
      <c r="G51" s="32">
        <f>월계표!F41</f>
        <v>0</v>
      </c>
    </row>
    <row r="52" spans="2:7" ht="17.100000000000001" customHeight="1" x14ac:dyDescent="0.15">
      <c r="B52" s="44" t="str">
        <f>현금출납입력!$B$11</f>
        <v>날  짜</v>
      </c>
      <c r="C52" s="51" t="str">
        <f>현금출납입력!$B$11</f>
        <v>날  짜</v>
      </c>
      <c r="D52" s="45" t="str">
        <f>현금출납입력!$D$11</f>
        <v>계정과목</v>
      </c>
      <c r="E52" s="44" t="str">
        <f>현금출납입력!$B$11</f>
        <v>날  짜</v>
      </c>
      <c r="F52" s="51" t="str">
        <f>현금출납입력!$B$11</f>
        <v>날  짜</v>
      </c>
      <c r="G52" s="45" t="str">
        <f>현금출납입력!$D$11</f>
        <v>계정과목</v>
      </c>
    </row>
    <row r="53" spans="2:7" ht="17.100000000000001" customHeight="1" x14ac:dyDescent="0.15">
      <c r="B53" s="49" t="str">
        <f>"&gt;=" &amp; DATE(월계표!$C$10,월계표!$D$10,1)</f>
        <v>&gt;=42583</v>
      </c>
      <c r="C53" s="50" t="str">
        <f>"&lt;=" &amp; DATE(월계표!$C$10,월계표!$D$10+1,1)-1</f>
        <v>&lt;=42613</v>
      </c>
      <c r="D53" s="32" t="str">
        <f>월계표!B42</f>
        <v>수선비</v>
      </c>
      <c r="E53" s="49" t="str">
        <f>"&gt;=" &amp; DATE(월계표!$C$10,월계표!$D$10,1)</f>
        <v>&gt;=42583</v>
      </c>
      <c r="F53" s="50" t="str">
        <f>"&lt;=" &amp; DATE(월계표!$C$10,월계표!$D$10+1,1)-1</f>
        <v>&lt;=42613</v>
      </c>
      <c r="G53" s="32">
        <f>월계표!F42</f>
        <v>0</v>
      </c>
    </row>
    <row r="54" spans="2:7" ht="17.100000000000001" customHeight="1" x14ac:dyDescent="0.15">
      <c r="B54" s="44" t="str">
        <f>현금출납입력!$B$11</f>
        <v>날  짜</v>
      </c>
      <c r="C54" s="51" t="str">
        <f>현금출납입력!$B$11</f>
        <v>날  짜</v>
      </c>
      <c r="D54" s="45" t="str">
        <f>현금출납입력!$D$11</f>
        <v>계정과목</v>
      </c>
      <c r="E54" s="44" t="str">
        <f>현금출납입력!$B$11</f>
        <v>날  짜</v>
      </c>
      <c r="F54" s="51" t="str">
        <f>현금출납입력!$B$11</f>
        <v>날  짜</v>
      </c>
      <c r="G54" s="45" t="str">
        <f>현금출납입력!$D$11</f>
        <v>계정과목</v>
      </c>
    </row>
    <row r="55" spans="2:7" ht="17.100000000000001" customHeight="1" x14ac:dyDescent="0.15">
      <c r="B55" s="49" t="str">
        <f>"&gt;=" &amp; DATE(월계표!$C$10,월계표!$D$10,1)</f>
        <v>&gt;=42583</v>
      </c>
      <c r="C55" s="50" t="str">
        <f>"&lt;=" &amp; DATE(월계표!$C$10,월계표!$D$10+1,1)-1</f>
        <v>&lt;=42613</v>
      </c>
      <c r="D55" s="32" t="str">
        <f>월계표!B43</f>
        <v>출자금</v>
      </c>
      <c r="E55" s="49" t="str">
        <f>"&gt;=" &amp; DATE(월계표!$C$10,월계표!$D$10,1)</f>
        <v>&gt;=42583</v>
      </c>
      <c r="F55" s="50" t="str">
        <f>"&lt;=" &amp; DATE(월계표!$C$10,월계표!$D$10+1,1)-1</f>
        <v>&lt;=42613</v>
      </c>
      <c r="G55" s="32">
        <f>월계표!F43</f>
        <v>0</v>
      </c>
    </row>
    <row r="56" spans="2:7" ht="17.100000000000001" customHeight="1" x14ac:dyDescent="0.15">
      <c r="B56" s="44" t="str">
        <f>현금출납입력!$B$11</f>
        <v>날  짜</v>
      </c>
      <c r="C56" s="51" t="str">
        <f>현금출납입력!$B$11</f>
        <v>날  짜</v>
      </c>
      <c r="D56" s="45" t="str">
        <f>현금출납입력!$D$11</f>
        <v>계정과목</v>
      </c>
      <c r="E56" s="44" t="str">
        <f>현금출납입력!$B$11</f>
        <v>날  짜</v>
      </c>
      <c r="F56" s="51" t="str">
        <f>현금출납입력!$B$11</f>
        <v>날  짜</v>
      </c>
      <c r="G56" s="45" t="str">
        <f>현금출납입력!$D$11</f>
        <v>계정과목</v>
      </c>
    </row>
    <row r="57" spans="2:7" ht="17.100000000000001" customHeight="1" x14ac:dyDescent="0.15">
      <c r="B57" s="49" t="str">
        <f>"&gt;=" &amp; DATE(월계표!$C$10,월계표!$D$10,1)</f>
        <v>&gt;=42583</v>
      </c>
      <c r="C57" s="50" t="str">
        <f>"&lt;=" &amp; DATE(월계표!$C$10,월계표!$D$10+1,1)-1</f>
        <v>&lt;=42613</v>
      </c>
      <c r="D57" s="32" t="str">
        <f>월계표!B44</f>
        <v>임차보증금</v>
      </c>
      <c r="E57" s="49" t="str">
        <f>"&gt;=" &amp; DATE(월계표!$C$10,월계표!$D$10,1)</f>
        <v>&gt;=42583</v>
      </c>
      <c r="F57" s="50" t="str">
        <f>"&lt;=" &amp; DATE(월계표!$C$10,월계표!$D$10+1,1)-1</f>
        <v>&lt;=42613</v>
      </c>
      <c r="G57" s="32">
        <f>월계표!F44</f>
        <v>0</v>
      </c>
    </row>
    <row r="58" spans="2:7" ht="17.100000000000001" customHeight="1" x14ac:dyDescent="0.15">
      <c r="B58" s="44" t="str">
        <f>현금출납입력!$B$11</f>
        <v>날  짜</v>
      </c>
      <c r="C58" s="51" t="str">
        <f>현금출납입력!$B$11</f>
        <v>날  짜</v>
      </c>
      <c r="D58" s="45" t="str">
        <f>현금출납입력!$D$11</f>
        <v>계정과목</v>
      </c>
      <c r="E58" s="44" t="str">
        <f>현금출납입력!$B$11</f>
        <v>날  짜</v>
      </c>
      <c r="F58" s="51" t="str">
        <f>현금출납입력!$B$11</f>
        <v>날  짜</v>
      </c>
      <c r="G58" s="45" t="str">
        <f>현금출납입력!$D$11</f>
        <v>계정과목</v>
      </c>
    </row>
    <row r="59" spans="2:7" ht="17.100000000000001" customHeight="1" x14ac:dyDescent="0.15">
      <c r="B59" s="49" t="str">
        <f>"&gt;=" &amp; DATE(월계표!$C$10,월계표!$D$10,1)</f>
        <v>&gt;=42583</v>
      </c>
      <c r="C59" s="50" t="str">
        <f>"&lt;=" &amp; DATE(월계표!$C$10,월계표!$D$10+1,1)-1</f>
        <v>&lt;=42613</v>
      </c>
      <c r="D59" s="32" t="str">
        <f>월계표!B45</f>
        <v>영업외수익</v>
      </c>
      <c r="E59" s="49" t="str">
        <f>"&gt;=" &amp; DATE(월계표!$C$10,월계표!$D$10,1)</f>
        <v>&gt;=42583</v>
      </c>
      <c r="F59" s="50" t="str">
        <f>"&lt;=" &amp; DATE(월계표!$C$10,월계표!$D$10+1,1)-1</f>
        <v>&lt;=42613</v>
      </c>
      <c r="G59" s="32">
        <f>월계표!F45</f>
        <v>0</v>
      </c>
    </row>
    <row r="60" spans="2:7" ht="17.100000000000001" customHeight="1" x14ac:dyDescent="0.15">
      <c r="B60" s="44" t="str">
        <f>현금출납입력!$B$11</f>
        <v>날  짜</v>
      </c>
      <c r="C60" s="51" t="str">
        <f>현금출납입력!$B$11</f>
        <v>날  짜</v>
      </c>
      <c r="D60" s="45" t="str">
        <f>현금출납입력!$D$11</f>
        <v>계정과목</v>
      </c>
      <c r="E60" s="44" t="str">
        <f>현금출납입력!$B$11</f>
        <v>날  짜</v>
      </c>
      <c r="F60" s="51" t="str">
        <f>현금출납입력!$B$11</f>
        <v>날  짜</v>
      </c>
      <c r="G60" s="45" t="str">
        <f>현금출납입력!$D$11</f>
        <v>계정과목</v>
      </c>
    </row>
    <row r="61" spans="2:7" ht="17.100000000000001" customHeight="1" x14ac:dyDescent="0.15">
      <c r="B61" s="49" t="str">
        <f>"&gt;=" &amp; DATE(월계표!$C$10,월계표!$D$10,1)</f>
        <v>&gt;=42583</v>
      </c>
      <c r="C61" s="50" t="str">
        <f>"&lt;=" &amp; DATE(월계표!$C$10,월계표!$D$10+1,1)-1</f>
        <v>&lt;=42613</v>
      </c>
      <c r="D61" s="32" t="str">
        <f>월계표!B46</f>
        <v>도서인쇄비</v>
      </c>
      <c r="E61" s="49" t="str">
        <f>"&gt;=" &amp; DATE(월계표!$C$10,월계표!$D$10,1)</f>
        <v>&gt;=42583</v>
      </c>
      <c r="F61" s="50" t="str">
        <f>"&lt;=" &amp; DATE(월계표!$C$10,월계표!$D$10+1,1)-1</f>
        <v>&lt;=42613</v>
      </c>
      <c r="G61" s="32">
        <f>월계표!F46</f>
        <v>0</v>
      </c>
    </row>
    <row r="62" spans="2:7" ht="17.100000000000001" customHeight="1" x14ac:dyDescent="0.15">
      <c r="B62" s="44" t="str">
        <f>현금출납입력!$B$11</f>
        <v>날  짜</v>
      </c>
      <c r="C62" s="51" t="str">
        <f>현금출납입력!$B$11</f>
        <v>날  짜</v>
      </c>
      <c r="D62" s="45" t="str">
        <f>현금출납입력!$D$11</f>
        <v>계정과목</v>
      </c>
      <c r="E62" s="44" t="str">
        <f>현금출납입력!$B$11</f>
        <v>날  짜</v>
      </c>
      <c r="F62" s="51" t="str">
        <f>현금출납입력!$B$11</f>
        <v>날  짜</v>
      </c>
      <c r="G62" s="45" t="str">
        <f>현금출납입력!$D$11</f>
        <v>계정과목</v>
      </c>
    </row>
    <row r="63" spans="2:7" ht="17.100000000000001" customHeight="1" x14ac:dyDescent="0.15">
      <c r="B63" s="49" t="str">
        <f>"&gt;=" &amp; DATE(월계표!$C$10,월계표!$D$10,1)</f>
        <v>&gt;=42583</v>
      </c>
      <c r="C63" s="50" t="str">
        <f>"&lt;=" &amp; DATE(월계표!$C$10,월계표!$D$10+1,1)-1</f>
        <v>&lt;=42613</v>
      </c>
      <c r="D63" s="32" t="str">
        <f>월계표!B47</f>
        <v>급여</v>
      </c>
      <c r="E63" s="49" t="str">
        <f>"&gt;=" &amp; DATE(월계표!$C$10,월계표!$D$10,1)</f>
        <v>&gt;=42583</v>
      </c>
      <c r="F63" s="50" t="str">
        <f>"&lt;=" &amp; DATE(월계표!$C$10,월계표!$D$10+1,1)-1</f>
        <v>&lt;=42613</v>
      </c>
      <c r="G63" s="32">
        <f>월계표!F47</f>
        <v>0</v>
      </c>
    </row>
    <row r="64" spans="2:7" ht="17.100000000000001" customHeight="1" x14ac:dyDescent="0.15">
      <c r="B64" s="44" t="str">
        <f>현금출납입력!$B$11</f>
        <v>날  짜</v>
      </c>
      <c r="C64" s="51" t="str">
        <f>현금출납입력!$B$11</f>
        <v>날  짜</v>
      </c>
      <c r="D64" s="45" t="str">
        <f>현금출납입력!$D$11</f>
        <v>계정과목</v>
      </c>
      <c r="E64" s="44" t="str">
        <f>현금출납입력!$B$11</f>
        <v>날  짜</v>
      </c>
      <c r="F64" s="51" t="str">
        <f>현금출납입력!$B$11</f>
        <v>날  짜</v>
      </c>
      <c r="G64" s="45" t="str">
        <f>현금출납입력!$D$11</f>
        <v>계정과목</v>
      </c>
    </row>
    <row r="65" spans="2:7" ht="17.100000000000001" customHeight="1" x14ac:dyDescent="0.15">
      <c r="B65" s="49" t="str">
        <f>"&gt;=" &amp; DATE(월계표!$C$10,월계표!$D$10,1)</f>
        <v>&gt;=42583</v>
      </c>
      <c r="C65" s="50" t="str">
        <f>"&lt;=" &amp; DATE(월계표!$C$10,월계표!$D$10+1,1)-1</f>
        <v>&lt;=42613</v>
      </c>
      <c r="D65" s="32" t="str">
        <f>월계표!B48</f>
        <v>통신비</v>
      </c>
      <c r="E65" s="49" t="str">
        <f>"&gt;=" &amp; DATE(월계표!$C$10,월계표!$D$10,1)</f>
        <v>&gt;=42583</v>
      </c>
      <c r="F65" s="50" t="str">
        <f>"&lt;=" &amp; DATE(월계표!$C$10,월계표!$D$10+1,1)-1</f>
        <v>&lt;=42613</v>
      </c>
      <c r="G65" s="32">
        <f>월계표!F48</f>
        <v>0</v>
      </c>
    </row>
    <row r="66" spans="2:7" ht="17.100000000000001" customHeight="1" x14ac:dyDescent="0.15">
      <c r="B66" s="44" t="str">
        <f>현금출납입력!$B$11</f>
        <v>날  짜</v>
      </c>
      <c r="C66" s="51" t="str">
        <f>현금출납입력!$B$11</f>
        <v>날  짜</v>
      </c>
      <c r="D66" s="45" t="str">
        <f>현금출납입력!$D$11</f>
        <v>계정과목</v>
      </c>
      <c r="E66" s="44" t="str">
        <f>현금출납입력!$B$11</f>
        <v>날  짜</v>
      </c>
      <c r="F66" s="51" t="str">
        <f>현금출납입력!$B$11</f>
        <v>날  짜</v>
      </c>
      <c r="G66" s="45" t="str">
        <f>현금출납입력!$D$11</f>
        <v>계정과목</v>
      </c>
    </row>
    <row r="67" spans="2:7" ht="17.100000000000001" customHeight="1" x14ac:dyDescent="0.15">
      <c r="B67" s="49" t="str">
        <f>"&gt;=" &amp; DATE(월계표!$C$10,월계표!$D$10,1)</f>
        <v>&gt;=42583</v>
      </c>
      <c r="C67" s="50" t="str">
        <f>"&lt;=" &amp; DATE(월계표!$C$10,월계표!$D$10+1,1)-1</f>
        <v>&lt;=42613</v>
      </c>
      <c r="D67" s="32" t="str">
        <f>월계표!B49</f>
        <v>자재비</v>
      </c>
      <c r="E67" s="49" t="str">
        <f>"&gt;=" &amp; DATE(월계표!$C$10,월계표!$D$10,1)</f>
        <v>&gt;=42583</v>
      </c>
      <c r="F67" s="50" t="str">
        <f>"&lt;=" &amp; DATE(월계표!$C$10,월계표!$D$10+1,1)-1</f>
        <v>&lt;=42613</v>
      </c>
      <c r="G67" s="32">
        <f>월계표!F49</f>
        <v>0</v>
      </c>
    </row>
    <row r="68" spans="2:7" ht="17.100000000000001" customHeight="1" x14ac:dyDescent="0.15">
      <c r="B68" s="44" t="str">
        <f>현금출납입력!$B$11</f>
        <v>날  짜</v>
      </c>
      <c r="C68" s="51" t="str">
        <f>현금출납입력!$B$11</f>
        <v>날  짜</v>
      </c>
      <c r="D68" s="45" t="str">
        <f>현금출납입력!$D$11</f>
        <v>계정과목</v>
      </c>
      <c r="E68" s="44" t="str">
        <f>현금출납입력!$B$11</f>
        <v>날  짜</v>
      </c>
      <c r="F68" s="51" t="str">
        <f>현금출납입력!$B$11</f>
        <v>날  짜</v>
      </c>
      <c r="G68" s="45" t="str">
        <f>현금출납입력!$D$11</f>
        <v>계정과목</v>
      </c>
    </row>
    <row r="69" spans="2:7" ht="17.100000000000001" customHeight="1" x14ac:dyDescent="0.15">
      <c r="B69" s="49" t="str">
        <f>"&gt;=" &amp; DATE(월계표!$C$10,월계표!$D$10,1)</f>
        <v>&gt;=42583</v>
      </c>
      <c r="C69" s="50" t="str">
        <f>"&lt;=" &amp; DATE(월계표!$C$10,월계표!$D$10+1,1)-1</f>
        <v>&lt;=42613</v>
      </c>
      <c r="D69" s="32" t="str">
        <f>월계표!B50</f>
        <v>경조사비</v>
      </c>
      <c r="E69" s="49" t="str">
        <f>"&gt;=" &amp; DATE(월계표!$C$10,월계표!$D$10,1)</f>
        <v>&gt;=42583</v>
      </c>
      <c r="F69" s="50" t="str">
        <f>"&lt;=" &amp; DATE(월계표!$C$10,월계표!$D$10+1,1)-1</f>
        <v>&lt;=42613</v>
      </c>
      <c r="G69" s="32">
        <f>월계표!F50</f>
        <v>0</v>
      </c>
    </row>
    <row r="70" spans="2:7" ht="17.100000000000001" customHeight="1" x14ac:dyDescent="0.15">
      <c r="B70" s="44" t="str">
        <f>현금출납입력!$B$11</f>
        <v>날  짜</v>
      </c>
      <c r="C70" s="51" t="str">
        <f>현금출납입력!$B$11</f>
        <v>날  짜</v>
      </c>
      <c r="D70" s="45" t="str">
        <f>현금출납입력!$D$11</f>
        <v>계정과목</v>
      </c>
      <c r="E70" s="44" t="str">
        <f>현금출납입력!$B$11</f>
        <v>날  짜</v>
      </c>
      <c r="F70" s="51" t="str">
        <f>현금출납입력!$B$11</f>
        <v>날  짜</v>
      </c>
      <c r="G70" s="45" t="str">
        <f>현금출납입력!$D$11</f>
        <v>계정과목</v>
      </c>
    </row>
    <row r="71" spans="2:7" ht="17.100000000000001" customHeight="1" x14ac:dyDescent="0.15">
      <c r="B71" s="49" t="str">
        <f>"&gt;=" &amp; DATE(월계표!$C$10,월계표!$D$10,1)</f>
        <v>&gt;=42583</v>
      </c>
      <c r="C71" s="50" t="str">
        <f>"&lt;=" &amp; DATE(월계표!$C$10,월계표!$D$10+1,1)-1</f>
        <v>&lt;=42613</v>
      </c>
      <c r="D71" s="32" t="str">
        <f>월계표!B51</f>
        <v>노무비</v>
      </c>
      <c r="E71" s="49" t="str">
        <f>"&gt;=" &amp; DATE(월계표!$C$10,월계표!$D$10,1)</f>
        <v>&gt;=42583</v>
      </c>
      <c r="F71" s="50" t="str">
        <f>"&lt;=" &amp; DATE(월계표!$C$10,월계표!$D$10+1,1)-1</f>
        <v>&lt;=42613</v>
      </c>
      <c r="G71" s="32">
        <f>월계표!F51</f>
        <v>0</v>
      </c>
    </row>
    <row r="72" spans="2:7" ht="17.100000000000001" customHeight="1" x14ac:dyDescent="0.15">
      <c r="B72" s="44" t="str">
        <f>현금출납입력!$B$11</f>
        <v>날  짜</v>
      </c>
      <c r="C72" s="51" t="str">
        <f>현금출납입력!$B$11</f>
        <v>날  짜</v>
      </c>
      <c r="D72" s="45" t="str">
        <f>현금출납입력!$D$11</f>
        <v>계정과목</v>
      </c>
      <c r="E72" s="44" t="str">
        <f>현금출납입력!$B$11</f>
        <v>날  짜</v>
      </c>
      <c r="F72" s="51" t="str">
        <f>현금출납입력!$B$11</f>
        <v>날  짜</v>
      </c>
      <c r="G72" s="45" t="str">
        <f>현금출납입력!$D$11</f>
        <v>계정과목</v>
      </c>
    </row>
    <row r="73" spans="2:7" ht="17.100000000000001" customHeight="1" x14ac:dyDescent="0.15">
      <c r="B73" s="49" t="str">
        <f>"&gt;=" &amp; DATE(월계표!$C$10,월계표!$D$10,1)</f>
        <v>&gt;=42583</v>
      </c>
      <c r="C73" s="50" t="str">
        <f>"&lt;=" &amp; DATE(월계표!$C$10,월계표!$D$10+1,1)-1</f>
        <v>&lt;=42613</v>
      </c>
      <c r="D73" s="32" t="str">
        <f>월계표!B52</f>
        <v>지급임차료</v>
      </c>
      <c r="E73" s="49" t="str">
        <f>"&gt;=" &amp; DATE(월계표!$C$10,월계표!$D$10,1)</f>
        <v>&gt;=42583</v>
      </c>
      <c r="F73" s="50" t="str">
        <f>"&lt;=" &amp; DATE(월계표!$C$10,월계표!$D$10+1,1)-1</f>
        <v>&lt;=42613</v>
      </c>
      <c r="G73" s="32">
        <f>월계표!F52</f>
        <v>0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3"/>
    <pageSetUpPr autoPageBreaks="0"/>
  </sheetPr>
  <dimension ref="A1:IM91"/>
  <sheetViews>
    <sheetView showGridLines="0" showRowColHeaders="0" workbookViewId="0">
      <pane ySplit="6" topLeftCell="A16" activePane="bottomLeft" state="frozen"/>
      <selection pane="bottomLeft" activeCell="AP39" sqref="AP39"/>
    </sheetView>
  </sheetViews>
  <sheetFormatPr defaultColWidth="2.33203125" defaultRowHeight="20.100000000000001" customHeight="1" x14ac:dyDescent="0.15"/>
  <cols>
    <col min="1" max="1" width="1.77734375" style="17" customWidth="1"/>
    <col min="2" max="220" width="2.33203125" style="17" customWidth="1"/>
    <col min="221" max="221" width="2.33203125" style="17" hidden="1" customWidth="1"/>
    <col min="222" max="246" width="2.33203125" style="17" customWidth="1"/>
    <col min="247" max="247" width="2.33203125" style="17" hidden="1" customWidth="1"/>
    <col min="248" max="16384" width="2.33203125" style="17"/>
  </cols>
  <sheetData>
    <row r="1" spans="1:221" ht="15" customHeight="1" x14ac:dyDescent="0.15">
      <c r="A1" s="17" t="b">
        <v>1</v>
      </c>
      <c r="B1" s="17" t="b">
        <v>1</v>
      </c>
      <c r="S1" s="17" t="b">
        <v>1</v>
      </c>
    </row>
    <row r="2" spans="1:221" ht="18" customHeight="1" x14ac:dyDescent="0.15">
      <c r="HM2" s="57" t="s">
        <v>48</v>
      </c>
    </row>
    <row r="3" spans="1:221" ht="18" customHeight="1" x14ac:dyDescent="0.15"/>
    <row r="4" spans="1:221" ht="15" customHeight="1" x14ac:dyDescent="0.15"/>
    <row r="5" spans="1:221" ht="18" customHeight="1" x14ac:dyDescent="0.15"/>
    <row r="6" spans="1:221" ht="18" customHeight="1" x14ac:dyDescent="0.15"/>
    <row r="7" spans="1:221" ht="9.9499999999999993" customHeight="1" x14ac:dyDescent="0.15"/>
    <row r="8" spans="1:221" ht="20.100000000000001" customHeight="1" x14ac:dyDescent="0.15"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I8" s="58"/>
    </row>
    <row r="10" spans="1:221" ht="20.100000000000001" customHeight="1" x14ac:dyDescent="0.15">
      <c r="C10" s="16"/>
    </row>
    <row r="17" spans="3:29" ht="20.100000000000001" customHeight="1" x14ac:dyDescent="0.15">
      <c r="J17" s="18"/>
    </row>
    <row r="18" spans="3:29" ht="20.100000000000001" customHeight="1" x14ac:dyDescent="0.15">
      <c r="J18" s="18"/>
    </row>
    <row r="19" spans="3:29" ht="20.100000000000001" customHeight="1" x14ac:dyDescent="0.15">
      <c r="J19" s="53"/>
    </row>
    <row r="20" spans="3:29" ht="20.100000000000001" customHeight="1" x14ac:dyDescent="0.15">
      <c r="C20" s="54"/>
      <c r="D20" s="54"/>
      <c r="E20" s="54"/>
      <c r="F20" s="54"/>
      <c r="G20" s="54"/>
      <c r="H20" s="54"/>
      <c r="I20" s="54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54"/>
      <c r="AC20" s="54"/>
    </row>
    <row r="21" spans="3:29" ht="20.100000000000001" customHeight="1" x14ac:dyDescent="0.15"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</row>
    <row r="22" spans="3:29" ht="20.100000000000001" customHeight="1" x14ac:dyDescent="0.15"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</row>
    <row r="23" spans="3:29" ht="20.100000000000001" customHeight="1" x14ac:dyDescent="0.15">
      <c r="C23" s="55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</row>
    <row r="24" spans="3:29" ht="20.100000000000001" customHeight="1" x14ac:dyDescent="0.15">
      <c r="C24" s="55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</row>
    <row r="25" spans="3:29" ht="20.100000000000001" customHeight="1" x14ac:dyDescent="0.15">
      <c r="C25" s="55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</row>
    <row r="26" spans="3:29" ht="20.100000000000001" customHeight="1" x14ac:dyDescent="0.15"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</row>
    <row r="27" spans="3:29" ht="20.100000000000001" customHeight="1" x14ac:dyDescent="0.15"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</row>
    <row r="28" spans="3:29" ht="20.100000000000001" customHeight="1" x14ac:dyDescent="0.15"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</row>
    <row r="29" spans="3:29" ht="20.100000000000001" customHeight="1" x14ac:dyDescent="0.15"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</row>
    <row r="30" spans="3:29" ht="20.100000000000001" customHeight="1" x14ac:dyDescent="0.15"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</row>
    <row r="31" spans="3:29" ht="20.100000000000001" customHeight="1" x14ac:dyDescent="0.15"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</row>
    <row r="32" spans="3:29" ht="20.100000000000001" customHeight="1" x14ac:dyDescent="0.15"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</row>
    <row r="33" spans="3:27" ht="20.100000000000001" customHeight="1" x14ac:dyDescent="0.15"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</row>
    <row r="34" spans="3:27" ht="20.100000000000001" customHeight="1" x14ac:dyDescent="0.15"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</row>
    <row r="35" spans="3:27" ht="20.100000000000001" customHeight="1" x14ac:dyDescent="0.15"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</row>
    <row r="36" spans="3:27" ht="20.100000000000001" customHeight="1" x14ac:dyDescent="0.15"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</row>
    <row r="37" spans="3:27" ht="20.100000000000001" customHeight="1" x14ac:dyDescent="0.15"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</row>
    <row r="38" spans="3:27" ht="20.100000000000001" customHeight="1" x14ac:dyDescent="0.15">
      <c r="C38" s="55"/>
      <c r="E38" s="34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</row>
    <row r="39" spans="3:27" ht="20.100000000000001" customHeight="1" x14ac:dyDescent="0.15">
      <c r="C39" s="55"/>
      <c r="E39" s="34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</row>
    <row r="40" spans="3:27" ht="20.100000000000001" customHeight="1" x14ac:dyDescent="0.15"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</row>
    <row r="41" spans="3:27" ht="20.100000000000001" customHeight="1" x14ac:dyDescent="0.15"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</row>
    <row r="42" spans="3:27" ht="20.100000000000001" customHeight="1" x14ac:dyDescent="0.15"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</row>
    <row r="43" spans="3:27" ht="20.100000000000001" customHeight="1" x14ac:dyDescent="0.15"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</row>
    <row r="44" spans="3:27" ht="20.100000000000001" customHeight="1" x14ac:dyDescent="0.15"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</row>
    <row r="45" spans="3:27" ht="20.100000000000001" customHeight="1" x14ac:dyDescent="0.15"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</row>
    <row r="46" spans="3:27" ht="20.100000000000001" customHeight="1" x14ac:dyDescent="0.15"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</row>
    <row r="47" spans="3:27" ht="20.100000000000001" customHeight="1" x14ac:dyDescent="0.15"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</row>
    <row r="48" spans="3:27" ht="20.100000000000001" customHeight="1" x14ac:dyDescent="0.15"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</row>
    <row r="49" spans="3:27" ht="20.100000000000001" customHeight="1" x14ac:dyDescent="0.15"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</row>
    <row r="50" spans="3:27" ht="20.100000000000001" customHeight="1" x14ac:dyDescent="0.15"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</row>
    <row r="51" spans="3:27" ht="20.100000000000001" customHeight="1" x14ac:dyDescent="0.15"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</row>
    <row r="52" spans="3:27" ht="20.100000000000001" customHeight="1" x14ac:dyDescent="0.15"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</row>
    <row r="53" spans="3:27" ht="20.100000000000001" customHeight="1" x14ac:dyDescent="0.15"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</row>
    <row r="54" spans="3:27" ht="20.100000000000001" customHeight="1" x14ac:dyDescent="0.15"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</row>
    <row r="55" spans="3:27" ht="20.100000000000001" customHeight="1" x14ac:dyDescent="0.15"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</row>
    <row r="56" spans="3:27" ht="20.100000000000001" customHeight="1" x14ac:dyDescent="0.15">
      <c r="C56" s="55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</row>
    <row r="57" spans="3:27" ht="20.100000000000001" customHeight="1" x14ac:dyDescent="0.15">
      <c r="C57" s="55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</row>
    <row r="58" spans="3:27" ht="20.100000000000001" customHeight="1" x14ac:dyDescent="0.15"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</row>
    <row r="59" spans="3:27" ht="20.100000000000001" customHeight="1" x14ac:dyDescent="0.15"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</row>
    <row r="60" spans="3:27" ht="20.100000000000001" customHeight="1" x14ac:dyDescent="0.15"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</row>
    <row r="61" spans="3:27" ht="20.100000000000001" customHeight="1" x14ac:dyDescent="0.15"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</row>
    <row r="62" spans="3:27" ht="20.100000000000001" customHeight="1" x14ac:dyDescent="0.15"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</row>
    <row r="63" spans="3:27" ht="20.100000000000001" customHeight="1" x14ac:dyDescent="0.15"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</row>
    <row r="64" spans="3:27" ht="20.100000000000001" customHeight="1" x14ac:dyDescent="0.15"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</row>
    <row r="65" spans="3:27" ht="20.100000000000001" customHeight="1" x14ac:dyDescent="0.15"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</row>
    <row r="66" spans="3:27" ht="20.100000000000001" customHeight="1" x14ac:dyDescent="0.15"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</row>
    <row r="67" spans="3:27" ht="20.100000000000001" customHeight="1" x14ac:dyDescent="0.15"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</row>
    <row r="68" spans="3:27" ht="20.100000000000001" customHeight="1" x14ac:dyDescent="0.15"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</row>
    <row r="69" spans="3:27" ht="20.100000000000001" customHeight="1" x14ac:dyDescent="0.15"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</row>
    <row r="70" spans="3:27" ht="20.100000000000001" customHeight="1" x14ac:dyDescent="0.15"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</row>
    <row r="71" spans="3:27" ht="20.100000000000001" customHeight="1" x14ac:dyDescent="0.15"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</row>
    <row r="72" spans="3:27" ht="20.100000000000001" customHeight="1" x14ac:dyDescent="0.15"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</row>
    <row r="73" spans="3:27" ht="20.100000000000001" customHeight="1" x14ac:dyDescent="0.15"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</row>
    <row r="74" spans="3:27" ht="20.100000000000001" customHeight="1" x14ac:dyDescent="0.15"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</row>
    <row r="75" spans="3:27" ht="20.100000000000001" customHeight="1" x14ac:dyDescent="0.15"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</row>
    <row r="76" spans="3:27" ht="20.100000000000001" customHeight="1" x14ac:dyDescent="0.15"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</row>
    <row r="77" spans="3:27" ht="20.100000000000001" customHeight="1" x14ac:dyDescent="0.15"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</row>
    <row r="78" spans="3:27" ht="20.100000000000001" customHeight="1" x14ac:dyDescent="0.15"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</row>
    <row r="79" spans="3:27" ht="20.100000000000001" customHeight="1" x14ac:dyDescent="0.15">
      <c r="C79" s="55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</row>
    <row r="80" spans="3:27" ht="20.100000000000001" customHeight="1" x14ac:dyDescent="0.15"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</row>
    <row r="81" spans="3:27" ht="20.100000000000001" customHeight="1" x14ac:dyDescent="0.15"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</row>
    <row r="82" spans="3:27" ht="20.100000000000001" customHeight="1" x14ac:dyDescent="0.15"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</row>
    <row r="83" spans="3:27" ht="20.100000000000001" customHeight="1" x14ac:dyDescent="0.15"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</row>
    <row r="84" spans="3:27" ht="20.100000000000001" customHeight="1" x14ac:dyDescent="0.15"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</row>
    <row r="85" spans="3:27" ht="20.100000000000001" customHeight="1" x14ac:dyDescent="0.15"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</row>
    <row r="86" spans="3:27" ht="20.100000000000001" customHeight="1" x14ac:dyDescent="0.15"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</row>
    <row r="87" spans="3:27" ht="20.100000000000001" customHeight="1" x14ac:dyDescent="0.15"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</row>
    <row r="88" spans="3:27" ht="20.100000000000001" customHeight="1" x14ac:dyDescent="0.15"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</row>
    <row r="89" spans="3:27" ht="20.100000000000001" customHeight="1" x14ac:dyDescent="0.15"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</row>
    <row r="90" spans="3:27" ht="20.100000000000001" customHeight="1" x14ac:dyDescent="0.15"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</row>
    <row r="91" spans="3:27" ht="20.100000000000001" customHeight="1" x14ac:dyDescent="0.15">
      <c r="C91" s="69"/>
      <c r="D91" s="69"/>
    </row>
  </sheetData>
  <phoneticPr fontId="4" type="noConversion"/>
  <printOptions horizontalCentered="1"/>
  <pageMargins left="0.5" right="0.5" top="0.75" bottom="0.75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25" r:id="rId4" name="Check Box 61">
              <controlPr defaultSize="0" autoFill="0" autoLine="0" autoPict="0" macro="[0]!전체화면">
                <anchor moveWithCells="1" sizeWithCells="1">
                  <from>
                    <xdr:col>41</xdr:col>
                    <xdr:colOff>19050</xdr:colOff>
                    <xdr:row>2</xdr:row>
                    <xdr:rowOff>190500</xdr:rowOff>
                  </from>
                  <to>
                    <xdr:col>44</xdr:col>
                    <xdr:colOff>104775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>
    <tabColor indexed="43"/>
    <pageSetUpPr autoPageBreaks="0"/>
  </sheetPr>
  <dimension ref="A1:HM175"/>
  <sheetViews>
    <sheetView showGridLines="0" showRowColHeaders="0" workbookViewId="0">
      <pane ySplit="6" topLeftCell="A7" activePane="bottomLeft" state="frozen"/>
      <selection pane="bottomLeft" activeCell="AS86" sqref="AS86"/>
    </sheetView>
  </sheetViews>
  <sheetFormatPr defaultColWidth="2.33203125" defaultRowHeight="20.100000000000001" customHeight="1" x14ac:dyDescent="0.15"/>
  <cols>
    <col min="1" max="1" width="1.77734375" style="17" customWidth="1"/>
    <col min="2" max="215" width="2.33203125" style="17" customWidth="1"/>
    <col min="216" max="216" width="2.33203125" style="17" hidden="1" customWidth="1"/>
    <col min="217" max="220" width="2.33203125" style="17" customWidth="1"/>
    <col min="221" max="221" width="2.33203125" style="17" hidden="1" customWidth="1"/>
    <col min="222" max="16384" width="2.33203125" style="17"/>
  </cols>
  <sheetData>
    <row r="1" spans="1:221" ht="15" customHeight="1" x14ac:dyDescent="0.15">
      <c r="A1" s="17" t="b">
        <v>1</v>
      </c>
      <c r="B1" s="17" t="b">
        <v>1</v>
      </c>
      <c r="S1" s="17" t="b">
        <v>1</v>
      </c>
    </row>
    <row r="2" spans="1:221" ht="18" customHeight="1" x14ac:dyDescent="0.15">
      <c r="HH2" s="57" t="s">
        <v>48</v>
      </c>
      <c r="HM2" s="17" t="s">
        <v>48</v>
      </c>
    </row>
    <row r="3" spans="1:221" ht="18" customHeight="1" x14ac:dyDescent="0.15"/>
    <row r="4" spans="1:221" ht="15" customHeight="1" x14ac:dyDescent="0.15"/>
    <row r="5" spans="1:221" ht="18" customHeight="1" x14ac:dyDescent="0.15"/>
    <row r="6" spans="1:221" ht="18" customHeight="1" x14ac:dyDescent="0.15"/>
    <row r="7" spans="1:221" ht="9.9499999999999993" customHeight="1" x14ac:dyDescent="0.15"/>
    <row r="8" spans="1:221" ht="20.100000000000001" customHeight="1" x14ac:dyDescent="0.15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I8" s="58"/>
    </row>
    <row r="9" spans="1:221" ht="20.100000000000001" customHeight="1" x14ac:dyDescent="0.15">
      <c r="B9" s="60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I9" s="58"/>
    </row>
    <row r="10" spans="1:221" ht="20.100000000000001" customHeight="1" x14ac:dyDescent="0.15">
      <c r="B10" s="60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I10" s="58"/>
    </row>
    <row r="11" spans="1:221" ht="19.5" customHeight="1" x14ac:dyDescent="0.15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I11" s="58"/>
    </row>
    <row r="12" spans="1:221" ht="20.100000000000001" customHeight="1" x14ac:dyDescent="0.1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I12" s="58"/>
    </row>
    <row r="13" spans="1:221" ht="20.100000000000001" customHeight="1" x14ac:dyDescent="0.15">
      <c r="C13" s="55"/>
    </row>
    <row r="14" spans="1:221" ht="20.100000000000001" customHeight="1" x14ac:dyDescent="0.15">
      <c r="C14" s="74"/>
      <c r="D14" s="74"/>
    </row>
    <row r="15" spans="1:221" ht="20.100000000000001" customHeight="1" x14ac:dyDescent="0.15">
      <c r="C15" s="74"/>
      <c r="D15" s="74"/>
      <c r="L15" s="61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</row>
    <row r="16" spans="1:221" ht="20.100000000000001" customHeight="1" x14ac:dyDescent="0.15">
      <c r="C16" s="74"/>
      <c r="D16" s="74"/>
      <c r="L16" s="61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2:33" ht="20.100000000000001" customHeight="1" x14ac:dyDescent="0.15">
      <c r="C17" s="74"/>
      <c r="D17" s="74"/>
      <c r="L17" s="62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</row>
    <row r="18" spans="2:33" ht="20.100000000000001" customHeight="1" x14ac:dyDescent="0.15">
      <c r="C18" s="74"/>
      <c r="D18" s="74"/>
      <c r="L18" s="61"/>
      <c r="M18" s="58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</row>
    <row r="19" spans="2:33" ht="20.100000000000001" customHeight="1" x14ac:dyDescent="0.15">
      <c r="B19" s="55"/>
      <c r="C19" s="74"/>
      <c r="D19" s="74"/>
      <c r="E19" s="55"/>
    </row>
    <row r="20" spans="2:33" ht="20.100000000000001" customHeight="1" x14ac:dyDescent="0.15">
      <c r="C20" s="74"/>
      <c r="D20" s="74"/>
    </row>
    <row r="21" spans="2:33" ht="20.100000000000001" customHeight="1" x14ac:dyDescent="0.15">
      <c r="C21" s="55"/>
      <c r="D21" s="74"/>
    </row>
    <row r="22" spans="2:33" ht="20.100000000000001" customHeight="1" x14ac:dyDescent="0.15">
      <c r="C22" s="75"/>
      <c r="V22" s="64"/>
    </row>
    <row r="23" spans="2:33" ht="20.100000000000001" customHeight="1" x14ac:dyDescent="0.15">
      <c r="C23" s="74"/>
      <c r="D23" s="74"/>
    </row>
    <row r="24" spans="2:33" ht="20.100000000000001" customHeight="1" x14ac:dyDescent="0.15">
      <c r="Y24" s="18"/>
    </row>
    <row r="53" spans="3:5" ht="20.100000000000001" customHeight="1" x14ac:dyDescent="0.15">
      <c r="E53" s="64"/>
    </row>
    <row r="56" spans="3:5" ht="20.100000000000001" customHeight="1" x14ac:dyDescent="0.15">
      <c r="C56" s="75"/>
    </row>
    <row r="57" spans="3:5" ht="20.100000000000001" customHeight="1" x14ac:dyDescent="0.15">
      <c r="C57" s="75"/>
    </row>
    <row r="58" spans="3:5" ht="20.100000000000001" customHeight="1" x14ac:dyDescent="0.15">
      <c r="C58" s="75"/>
    </row>
    <row r="59" spans="3:5" ht="20.100000000000001" customHeight="1" x14ac:dyDescent="0.15">
      <c r="C59" s="75"/>
    </row>
    <row r="60" spans="3:5" ht="20.100000000000001" customHeight="1" x14ac:dyDescent="0.15">
      <c r="C60" s="75"/>
    </row>
    <row r="61" spans="3:5" ht="20.100000000000001" customHeight="1" x14ac:dyDescent="0.15">
      <c r="C61" s="75"/>
    </row>
    <row r="62" spans="3:5" ht="20.100000000000001" customHeight="1" x14ac:dyDescent="0.15">
      <c r="C62" s="75"/>
    </row>
    <row r="63" spans="3:5" ht="20.100000000000001" customHeight="1" x14ac:dyDescent="0.15">
      <c r="C63" s="75"/>
    </row>
    <row r="64" spans="3:5" ht="20.100000000000001" customHeight="1" x14ac:dyDescent="0.15">
      <c r="C64" s="75"/>
    </row>
    <row r="65" spans="3:3" ht="20.100000000000001" customHeight="1" x14ac:dyDescent="0.15">
      <c r="C65" s="75"/>
    </row>
    <row r="66" spans="3:3" ht="20.100000000000001" customHeight="1" x14ac:dyDescent="0.15">
      <c r="C66" s="75"/>
    </row>
    <row r="67" spans="3:3" ht="20.100000000000001" customHeight="1" x14ac:dyDescent="0.15">
      <c r="C67" s="75"/>
    </row>
    <row r="68" spans="3:3" ht="20.100000000000001" customHeight="1" x14ac:dyDescent="0.15">
      <c r="C68" s="75"/>
    </row>
    <row r="69" spans="3:3" ht="20.100000000000001" customHeight="1" x14ac:dyDescent="0.15">
      <c r="C69" s="75"/>
    </row>
    <row r="175" spans="3:3" ht="20.100000000000001" customHeight="1" x14ac:dyDescent="0.15">
      <c r="C175" s="65"/>
    </row>
  </sheetData>
  <phoneticPr fontId="4" type="noConversion"/>
  <printOptions horizontalCentered="1"/>
  <pageMargins left="0.5" right="0.5" top="0.75" bottom="0.75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15" r:id="rId4" name="Check Box 127">
              <controlPr defaultSize="0" autoFill="0" autoLine="0" autoPict="0" macro="[0]!전체화면">
                <anchor moveWithCells="1" sizeWithCells="1">
                  <from>
                    <xdr:col>41</xdr:col>
                    <xdr:colOff>19050</xdr:colOff>
                    <xdr:row>2</xdr:row>
                    <xdr:rowOff>190500</xdr:rowOff>
                  </from>
                  <to>
                    <xdr:col>44</xdr:col>
                    <xdr:colOff>104775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48"/>
  </sheetPr>
  <dimension ref="A1:S61"/>
  <sheetViews>
    <sheetView showGridLines="0" showRowColHeaders="0" workbookViewId="0">
      <pane ySplit="6" topLeftCell="A22" activePane="bottomLeft" state="frozen"/>
      <selection pane="bottomLeft" activeCell="F45" sqref="F45"/>
    </sheetView>
  </sheetViews>
  <sheetFormatPr defaultRowHeight="21" customHeight="1" x14ac:dyDescent="0.15"/>
  <cols>
    <col min="1" max="1" width="0.88671875" style="1" customWidth="1"/>
    <col min="2" max="2" width="12.5546875" style="1" customWidth="1"/>
    <col min="3" max="3" width="16" style="1" customWidth="1"/>
    <col min="4" max="4" width="2.77734375" style="1" customWidth="1"/>
    <col min="5" max="5" width="5.77734375" style="32" customWidth="1"/>
    <col min="6" max="6" width="15.77734375" style="32" customWidth="1"/>
    <col min="7" max="16384" width="8.88671875" style="1"/>
  </cols>
  <sheetData>
    <row r="1" spans="1:19" ht="15" customHeight="1" x14ac:dyDescent="0.15">
      <c r="A1" s="1" t="b">
        <v>1</v>
      </c>
      <c r="B1" s="1" t="b">
        <v>1</v>
      </c>
      <c r="S1" s="1" t="b">
        <v>1</v>
      </c>
    </row>
    <row r="2" spans="1:19" ht="18" customHeight="1" x14ac:dyDescent="0.15"/>
    <row r="3" spans="1:19" ht="18" customHeight="1" x14ac:dyDescent="0.15"/>
    <row r="4" spans="1:19" ht="15" customHeight="1" x14ac:dyDescent="0.15"/>
    <row r="5" spans="1:19" ht="18" customHeight="1" x14ac:dyDescent="0.15"/>
    <row r="6" spans="1:19" ht="18" customHeight="1" x14ac:dyDescent="0.15">
      <c r="E6" s="1"/>
      <c r="F6" s="1"/>
    </row>
    <row r="7" spans="1:19" ht="9.9499999999999993" customHeight="1" thickBot="1" x14ac:dyDescent="0.2">
      <c r="E7" s="1"/>
      <c r="F7" s="1"/>
    </row>
    <row r="8" spans="1:19" ht="21" customHeight="1" x14ac:dyDescent="0.15">
      <c r="B8" s="78" t="s">
        <v>16</v>
      </c>
      <c r="C8" s="113" t="s">
        <v>105</v>
      </c>
      <c r="E8" s="1"/>
      <c r="F8" s="1"/>
    </row>
    <row r="9" spans="1:19" ht="21" customHeight="1" thickBot="1" x14ac:dyDescent="0.2">
      <c r="B9" s="79" t="s">
        <v>17</v>
      </c>
      <c r="C9" s="80" t="s">
        <v>103</v>
      </c>
      <c r="E9" s="1"/>
      <c r="F9" s="1"/>
    </row>
    <row r="10" spans="1:19" ht="9.9499999999999993" customHeight="1" thickBot="1" x14ac:dyDescent="0.2">
      <c r="B10" s="2"/>
      <c r="C10" s="3"/>
      <c r="E10" s="1"/>
      <c r="F10" s="1"/>
    </row>
    <row r="11" spans="1:19" ht="21" customHeight="1" x14ac:dyDescent="0.15">
      <c r="B11" s="76" t="s">
        <v>4</v>
      </c>
      <c r="C11" s="77" t="s">
        <v>15</v>
      </c>
      <c r="E11" s="83" t="s">
        <v>33</v>
      </c>
      <c r="F11" s="84" t="s">
        <v>3</v>
      </c>
    </row>
    <row r="12" spans="1:19" ht="21" customHeight="1" x14ac:dyDescent="0.15">
      <c r="B12" s="35" t="s">
        <v>14</v>
      </c>
      <c r="C12" s="36">
        <v>0</v>
      </c>
      <c r="E12" s="85">
        <v>1</v>
      </c>
      <c r="F12" s="86" t="s">
        <v>58</v>
      </c>
    </row>
    <row r="13" spans="1:19" ht="21" customHeight="1" x14ac:dyDescent="0.15">
      <c r="B13" s="35" t="s">
        <v>68</v>
      </c>
      <c r="C13" s="37">
        <v>1</v>
      </c>
      <c r="E13" s="85">
        <v>2</v>
      </c>
      <c r="F13" s="86" t="s">
        <v>54</v>
      </c>
    </row>
    <row r="14" spans="1:19" ht="21" customHeight="1" x14ac:dyDescent="0.15">
      <c r="B14" s="35" t="s">
        <v>100</v>
      </c>
      <c r="C14" s="37">
        <v>0</v>
      </c>
      <c r="E14" s="85">
        <v>3</v>
      </c>
      <c r="F14" s="86" t="s">
        <v>60</v>
      </c>
    </row>
    <row r="15" spans="1:19" ht="21" customHeight="1" x14ac:dyDescent="0.15">
      <c r="B15" s="35" t="s">
        <v>79</v>
      </c>
      <c r="C15" s="37">
        <v>0</v>
      </c>
      <c r="E15" s="85">
        <v>4</v>
      </c>
      <c r="F15" s="86" t="s">
        <v>56</v>
      </c>
    </row>
    <row r="16" spans="1:19" ht="21" customHeight="1" x14ac:dyDescent="0.15">
      <c r="B16" s="35" t="s">
        <v>80</v>
      </c>
      <c r="C16" s="37">
        <v>0</v>
      </c>
      <c r="E16" s="85">
        <v>5</v>
      </c>
      <c r="F16" s="86" t="s">
        <v>61</v>
      </c>
    </row>
    <row r="17" spans="2:6" ht="21" customHeight="1" x14ac:dyDescent="0.15">
      <c r="B17" s="35"/>
      <c r="C17" s="36"/>
      <c r="E17" s="85">
        <v>6</v>
      </c>
      <c r="F17" s="86" t="s">
        <v>62</v>
      </c>
    </row>
    <row r="18" spans="2:6" ht="21" customHeight="1" x14ac:dyDescent="0.15">
      <c r="B18" s="35"/>
      <c r="C18" s="37"/>
      <c r="E18" s="85">
        <v>7</v>
      </c>
      <c r="F18" s="86" t="s">
        <v>34</v>
      </c>
    </row>
    <row r="19" spans="2:6" ht="21" customHeight="1" x14ac:dyDescent="0.15">
      <c r="B19" s="70"/>
      <c r="C19" s="71"/>
      <c r="E19" s="85">
        <v>8</v>
      </c>
      <c r="F19" s="86" t="s">
        <v>63</v>
      </c>
    </row>
    <row r="20" spans="2:6" ht="21" customHeight="1" x14ac:dyDescent="0.15">
      <c r="B20" s="35"/>
      <c r="C20" s="36"/>
      <c r="E20" s="85">
        <v>9</v>
      </c>
      <c r="F20" s="86" t="s">
        <v>57</v>
      </c>
    </row>
    <row r="21" spans="2:6" ht="21" customHeight="1" thickBot="1" x14ac:dyDescent="0.2">
      <c r="B21" s="38"/>
      <c r="C21" s="39"/>
      <c r="E21" s="85">
        <v>10</v>
      </c>
      <c r="F21" s="86" t="s">
        <v>64</v>
      </c>
    </row>
    <row r="22" spans="2:6" ht="21" customHeight="1" thickTop="1" thickBot="1" x14ac:dyDescent="0.2">
      <c r="B22" s="81" t="s">
        <v>9</v>
      </c>
      <c r="C22" s="82">
        <f>SUM(C12:C18)</f>
        <v>1</v>
      </c>
      <c r="E22" s="85">
        <v>11</v>
      </c>
      <c r="F22" s="86" t="s">
        <v>65</v>
      </c>
    </row>
    <row r="23" spans="2:6" ht="21" customHeight="1" x14ac:dyDescent="0.15">
      <c r="E23" s="85">
        <v>12</v>
      </c>
      <c r="F23" s="86" t="s">
        <v>66</v>
      </c>
    </row>
    <row r="24" spans="2:6" ht="21" customHeight="1" x14ac:dyDescent="0.15">
      <c r="E24" s="85">
        <v>13</v>
      </c>
      <c r="F24" s="86" t="s">
        <v>71</v>
      </c>
    </row>
    <row r="25" spans="2:6" ht="21" customHeight="1" x14ac:dyDescent="0.15">
      <c r="E25" s="85">
        <v>14</v>
      </c>
      <c r="F25" s="86" t="s">
        <v>55</v>
      </c>
    </row>
    <row r="26" spans="2:6" ht="21" customHeight="1" x14ac:dyDescent="0.15">
      <c r="E26" s="85">
        <v>15</v>
      </c>
      <c r="F26" s="86" t="s">
        <v>73</v>
      </c>
    </row>
    <row r="27" spans="2:6" ht="21" customHeight="1" x14ac:dyDescent="0.15">
      <c r="E27" s="85">
        <v>16</v>
      </c>
      <c r="F27" s="86" t="s">
        <v>75</v>
      </c>
    </row>
    <row r="28" spans="2:6" ht="21" customHeight="1" x14ac:dyDescent="0.15">
      <c r="E28" s="85">
        <v>17</v>
      </c>
      <c r="F28" s="86" t="s">
        <v>76</v>
      </c>
    </row>
    <row r="29" spans="2:6" ht="21" customHeight="1" x14ac:dyDescent="0.15">
      <c r="E29" s="85">
        <v>18</v>
      </c>
      <c r="F29" s="86" t="s">
        <v>77</v>
      </c>
    </row>
    <row r="30" spans="2:6" ht="21" customHeight="1" x14ac:dyDescent="0.15">
      <c r="E30" s="85">
        <v>19</v>
      </c>
      <c r="F30" s="86" t="s">
        <v>78</v>
      </c>
    </row>
    <row r="31" spans="2:6" ht="21" customHeight="1" x14ac:dyDescent="0.15">
      <c r="E31" s="85">
        <v>20</v>
      </c>
      <c r="F31" s="86" t="s">
        <v>83</v>
      </c>
    </row>
    <row r="32" spans="2:6" ht="21" customHeight="1" x14ac:dyDescent="0.15">
      <c r="E32" s="85">
        <v>21</v>
      </c>
      <c r="F32" s="86" t="s">
        <v>85</v>
      </c>
    </row>
    <row r="33" spans="5:6" ht="21" customHeight="1" x14ac:dyDescent="0.15">
      <c r="E33" s="85">
        <v>22</v>
      </c>
      <c r="F33" s="86" t="s">
        <v>86</v>
      </c>
    </row>
    <row r="34" spans="5:6" ht="21" customHeight="1" x14ac:dyDescent="0.15">
      <c r="E34" s="85">
        <v>23</v>
      </c>
      <c r="F34" s="86" t="s">
        <v>87</v>
      </c>
    </row>
    <row r="35" spans="5:6" ht="21" customHeight="1" x14ac:dyDescent="0.15">
      <c r="E35" s="85">
        <v>24</v>
      </c>
      <c r="F35" s="86" t="s">
        <v>88</v>
      </c>
    </row>
    <row r="36" spans="5:6" ht="21" customHeight="1" x14ac:dyDescent="0.15">
      <c r="E36" s="85">
        <v>25</v>
      </c>
      <c r="F36" s="86" t="s">
        <v>89</v>
      </c>
    </row>
    <row r="37" spans="5:6" ht="21" customHeight="1" x14ac:dyDescent="0.15">
      <c r="E37" s="85">
        <v>26</v>
      </c>
      <c r="F37" s="86" t="s">
        <v>140</v>
      </c>
    </row>
    <row r="38" spans="5:6" ht="21" customHeight="1" x14ac:dyDescent="0.15">
      <c r="E38" s="85">
        <v>27</v>
      </c>
      <c r="F38" s="86" t="s">
        <v>90</v>
      </c>
    </row>
    <row r="39" spans="5:6" ht="21" customHeight="1" x14ac:dyDescent="0.15">
      <c r="E39" s="85">
        <v>28</v>
      </c>
      <c r="F39" s="86" t="s">
        <v>91</v>
      </c>
    </row>
    <row r="40" spans="5:6" ht="21" customHeight="1" x14ac:dyDescent="0.15">
      <c r="E40" s="85">
        <v>29</v>
      </c>
      <c r="F40" s="86" t="s">
        <v>92</v>
      </c>
    </row>
    <row r="41" spans="5:6" ht="21" customHeight="1" x14ac:dyDescent="0.15">
      <c r="E41" s="85">
        <v>30</v>
      </c>
      <c r="F41" s="86" t="s">
        <v>97</v>
      </c>
    </row>
    <row r="42" spans="5:6" ht="21" customHeight="1" x14ac:dyDescent="0.15">
      <c r="E42" s="85">
        <v>31</v>
      </c>
      <c r="F42" s="86" t="s">
        <v>96</v>
      </c>
    </row>
    <row r="43" spans="5:6" ht="21" customHeight="1" x14ac:dyDescent="0.15">
      <c r="E43" s="85">
        <v>32</v>
      </c>
      <c r="F43" s="86" t="s">
        <v>98</v>
      </c>
    </row>
    <row r="44" spans="5:6" ht="21" customHeight="1" x14ac:dyDescent="0.15">
      <c r="E44" s="85">
        <v>33</v>
      </c>
      <c r="F44" s="86" t="s">
        <v>99</v>
      </c>
    </row>
    <row r="45" spans="5:6" ht="21" customHeight="1" x14ac:dyDescent="0.15">
      <c r="E45" s="85">
        <v>34</v>
      </c>
      <c r="F45" s="86" t="s">
        <v>101</v>
      </c>
    </row>
    <row r="46" spans="5:6" ht="21" customHeight="1" x14ac:dyDescent="0.15">
      <c r="E46" s="85">
        <v>35</v>
      </c>
      <c r="F46" s="86" t="s">
        <v>102</v>
      </c>
    </row>
    <row r="47" spans="5:6" ht="21" customHeight="1" x14ac:dyDescent="0.15">
      <c r="E47" s="85">
        <v>36</v>
      </c>
      <c r="F47" s="86" t="s">
        <v>139</v>
      </c>
    </row>
    <row r="48" spans="5:6" ht="21" customHeight="1" x14ac:dyDescent="0.15">
      <c r="E48" s="85">
        <v>37</v>
      </c>
      <c r="F48" s="86" t="s">
        <v>104</v>
      </c>
    </row>
    <row r="49" spans="5:6" ht="21" customHeight="1" x14ac:dyDescent="0.15">
      <c r="E49" s="85">
        <v>38</v>
      </c>
      <c r="F49" s="86"/>
    </row>
    <row r="50" spans="5:6" ht="21" customHeight="1" x14ac:dyDescent="0.15">
      <c r="E50" s="85">
        <v>39</v>
      </c>
      <c r="F50" s="86"/>
    </row>
    <row r="51" spans="5:6" ht="21" customHeight="1" x14ac:dyDescent="0.15">
      <c r="E51" s="85">
        <v>40</v>
      </c>
      <c r="F51" s="86"/>
    </row>
    <row r="52" spans="5:6" ht="21" customHeight="1" x14ac:dyDescent="0.15">
      <c r="E52" s="85">
        <v>41</v>
      </c>
      <c r="F52" s="86"/>
    </row>
    <row r="53" spans="5:6" ht="21" customHeight="1" x14ac:dyDescent="0.15">
      <c r="E53" s="85">
        <v>42</v>
      </c>
      <c r="F53" s="86"/>
    </row>
    <row r="54" spans="5:6" ht="21" customHeight="1" x14ac:dyDescent="0.15">
      <c r="E54" s="85">
        <v>43</v>
      </c>
      <c r="F54" s="86"/>
    </row>
    <row r="55" spans="5:6" ht="21" customHeight="1" x14ac:dyDescent="0.15">
      <c r="E55" s="85">
        <v>44</v>
      </c>
      <c r="F55" s="86"/>
    </row>
    <row r="56" spans="5:6" ht="21" customHeight="1" x14ac:dyDescent="0.15">
      <c r="E56" s="85">
        <v>45</v>
      </c>
      <c r="F56" s="86"/>
    </row>
    <row r="57" spans="5:6" ht="21" customHeight="1" x14ac:dyDescent="0.15">
      <c r="E57" s="85">
        <v>46</v>
      </c>
      <c r="F57" s="86"/>
    </row>
    <row r="58" spans="5:6" ht="21" customHeight="1" x14ac:dyDescent="0.15">
      <c r="E58" s="85">
        <v>47</v>
      </c>
      <c r="F58" s="86"/>
    </row>
    <row r="59" spans="5:6" ht="21" customHeight="1" x14ac:dyDescent="0.15">
      <c r="E59" s="85">
        <v>48</v>
      </c>
      <c r="F59" s="86"/>
    </row>
    <row r="60" spans="5:6" ht="21" customHeight="1" x14ac:dyDescent="0.15">
      <c r="E60" s="85">
        <v>49</v>
      </c>
      <c r="F60" s="86"/>
    </row>
    <row r="61" spans="5:6" ht="21" customHeight="1" thickBot="1" x14ac:dyDescent="0.2">
      <c r="E61" s="87">
        <v>50</v>
      </c>
      <c r="F61" s="88"/>
    </row>
  </sheetData>
  <sheetProtection selectLockedCells="1"/>
  <phoneticPr fontId="4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70" r:id="rId4" name="Check Box 50">
              <controlPr defaultSize="0" autoFill="0" autoLine="0" autoPict="0" macro="[0]!전체화면">
                <anchor moveWithCells="1" sizeWithCells="1">
                  <from>
                    <xdr:col>10</xdr:col>
                    <xdr:colOff>514350</xdr:colOff>
                    <xdr:row>2</xdr:row>
                    <xdr:rowOff>190500</xdr:rowOff>
                  </from>
                  <to>
                    <xdr:col>11</xdr:col>
                    <xdr:colOff>438150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filterMode="1">
    <tabColor indexed="48"/>
  </sheetPr>
  <dimension ref="A1:IV1397"/>
  <sheetViews>
    <sheetView showGridLines="0" zoomScale="110" zoomScaleNormal="110" zoomScaleSheetLayoutView="100" workbookViewId="0">
      <pane ySplit="11" topLeftCell="A372" activePane="bottomLeft" state="frozen"/>
      <selection pane="bottomLeft" activeCell="B374" sqref="B374"/>
    </sheetView>
  </sheetViews>
  <sheetFormatPr defaultRowHeight="18" customHeight="1" x14ac:dyDescent="0.15"/>
  <cols>
    <col min="1" max="1" width="0.88671875" style="20" customWidth="1"/>
    <col min="2" max="2" width="9.6640625" style="28" customWidth="1"/>
    <col min="3" max="3" width="11" style="29" customWidth="1"/>
    <col min="4" max="4" width="10.77734375" style="29" customWidth="1"/>
    <col min="5" max="5" width="16.5546875" style="29" customWidth="1"/>
    <col min="6" max="6" width="10.6640625" style="30" customWidth="1"/>
    <col min="7" max="7" width="10.6640625" style="31" customWidth="1"/>
    <col min="8" max="8" width="9.5546875" style="150" customWidth="1"/>
    <col min="9" max="10" width="8.88671875" style="20"/>
    <col min="11" max="12" width="0" style="20" hidden="1" customWidth="1"/>
    <col min="13" max="16384" width="8.88671875" style="20"/>
  </cols>
  <sheetData>
    <row r="1" spans="1:256" ht="15" customHeight="1" x14ac:dyDescent="0.15">
      <c r="A1" s="20" t="b">
        <v>1</v>
      </c>
      <c r="B1" s="25" t="b">
        <v>1</v>
      </c>
      <c r="C1" s="21"/>
      <c r="D1" s="21"/>
      <c r="E1" s="21"/>
      <c r="F1" s="22"/>
      <c r="G1" s="26"/>
      <c r="H1" s="145"/>
    </row>
    <row r="2" spans="1:256" ht="18" customHeight="1" x14ac:dyDescent="0.15">
      <c r="B2" s="25"/>
      <c r="C2" s="21"/>
      <c r="D2" s="21"/>
      <c r="E2" s="21"/>
      <c r="F2" s="22"/>
      <c r="G2" s="26"/>
      <c r="H2" s="145"/>
    </row>
    <row r="3" spans="1:256" ht="18" customHeight="1" x14ac:dyDescent="0.15">
      <c r="B3" s="25"/>
      <c r="C3" s="21"/>
      <c r="D3" s="21"/>
      <c r="E3" s="21"/>
      <c r="F3" s="22"/>
      <c r="G3" s="26"/>
      <c r="H3" s="145"/>
    </row>
    <row r="4" spans="1:256" ht="15" customHeight="1" x14ac:dyDescent="0.15">
      <c r="B4" s="25"/>
      <c r="C4" s="25"/>
      <c r="D4" s="25"/>
      <c r="E4" s="25"/>
      <c r="F4" s="25"/>
      <c r="G4" s="25"/>
      <c r="H4" s="14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</row>
    <row r="5" spans="1:256" ht="18" customHeight="1" x14ac:dyDescent="0.15">
      <c r="B5" s="25"/>
      <c r="C5" s="25"/>
      <c r="D5" s="25"/>
      <c r="E5" s="25"/>
      <c r="F5" s="25"/>
      <c r="G5" s="25"/>
      <c r="H5" s="146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</row>
    <row r="6" spans="1:256" ht="18" customHeight="1" x14ac:dyDescent="0.15">
      <c r="B6" s="19"/>
      <c r="C6" s="19"/>
      <c r="D6" s="19"/>
      <c r="E6" s="19"/>
      <c r="F6" s="19"/>
      <c r="G6" s="19"/>
      <c r="H6" s="145"/>
    </row>
    <row r="7" spans="1:256" ht="9.9499999999999993" customHeight="1" thickBot="1" x14ac:dyDescent="0.2">
      <c r="B7" s="19"/>
      <c r="C7" s="19"/>
      <c r="D7" s="19"/>
      <c r="E7" s="19"/>
      <c r="F7" s="19"/>
      <c r="G7" s="19"/>
      <c r="H7" s="145"/>
    </row>
    <row r="8" spans="1:256" ht="18" customHeight="1" x14ac:dyDescent="0.15">
      <c r="B8" s="89" t="s">
        <v>19</v>
      </c>
      <c r="C8" s="90" t="s">
        <v>3</v>
      </c>
      <c r="D8" s="21"/>
      <c r="E8" s="22"/>
      <c r="F8" s="93" t="s">
        <v>26</v>
      </c>
      <c r="G8" s="90" t="s">
        <v>27</v>
      </c>
      <c r="H8" s="145"/>
      <c r="I8" s="23" t="s">
        <v>28</v>
      </c>
      <c r="J8" s="23" t="s">
        <v>28</v>
      </c>
      <c r="K8" s="103" t="str">
        <f>B11</f>
        <v>날  짜</v>
      </c>
      <c r="L8" s="103" t="str">
        <f>B11</f>
        <v>날  짜</v>
      </c>
    </row>
    <row r="9" spans="1:256" ht="18" customHeight="1" thickBot="1" x14ac:dyDescent="0.2">
      <c r="B9" s="91" t="s">
        <v>67</v>
      </c>
      <c r="C9" s="92" t="s">
        <v>59</v>
      </c>
      <c r="D9" s="21"/>
      <c r="E9" s="22"/>
      <c r="F9" s="94">
        <v>42370</v>
      </c>
      <c r="G9" s="95">
        <v>42734</v>
      </c>
      <c r="H9" s="145"/>
      <c r="I9" s="24" t="str">
        <f>"&gt;="&amp;F9</f>
        <v>&gt;=42370</v>
      </c>
      <c r="J9" s="24" t="str">
        <f>"&lt;="&amp;G9</f>
        <v>&lt;=42734</v>
      </c>
      <c r="K9" s="103" t="str">
        <f>"&gt;=" &amp;F9</f>
        <v>&gt;=42370</v>
      </c>
      <c r="L9" s="27" t="str">
        <f>"&lt;=" &amp;G9</f>
        <v>&lt;=42734</v>
      </c>
    </row>
    <row r="10" spans="1:256" ht="9.9499999999999993" customHeight="1" thickBot="1" x14ac:dyDescent="0.2">
      <c r="B10" s="25"/>
      <c r="C10" s="21"/>
      <c r="D10" s="21"/>
      <c r="E10" s="21"/>
      <c r="F10" s="22"/>
      <c r="G10" s="26"/>
      <c r="H10" s="145"/>
    </row>
    <row r="11" spans="1:256" ht="18" customHeight="1" thickBot="1" x14ac:dyDescent="0.2">
      <c r="B11" s="96" t="s">
        <v>18</v>
      </c>
      <c r="C11" s="97" t="s">
        <v>19</v>
      </c>
      <c r="D11" s="97" t="s">
        <v>3</v>
      </c>
      <c r="E11" s="97" t="s">
        <v>5</v>
      </c>
      <c r="F11" s="98" t="s">
        <v>11</v>
      </c>
      <c r="G11" s="98" t="s">
        <v>20</v>
      </c>
      <c r="H11" s="147" t="s">
        <v>6</v>
      </c>
    </row>
    <row r="12" spans="1:256" ht="18" hidden="1" customHeight="1" x14ac:dyDescent="0.15">
      <c r="B12" s="151">
        <v>42395</v>
      </c>
      <c r="C12" s="144" t="s">
        <v>135</v>
      </c>
      <c r="D12" s="144" t="s">
        <v>136</v>
      </c>
      <c r="E12" s="144" t="s">
        <v>137</v>
      </c>
      <c r="F12" s="152">
        <v>10000</v>
      </c>
      <c r="G12" s="153"/>
      <c r="H12" s="154"/>
    </row>
    <row r="13" spans="1:256" ht="18" hidden="1" customHeight="1" x14ac:dyDescent="0.15">
      <c r="B13" s="140">
        <v>42395</v>
      </c>
      <c r="C13" s="141" t="s">
        <v>135</v>
      </c>
      <c r="D13" s="141" t="s">
        <v>138</v>
      </c>
      <c r="E13" s="144" t="s">
        <v>141</v>
      </c>
      <c r="F13" s="142"/>
      <c r="G13" s="143">
        <v>4400</v>
      </c>
      <c r="H13" s="148"/>
    </row>
    <row r="14" spans="1:256" ht="18" hidden="1" customHeight="1" x14ac:dyDescent="0.15">
      <c r="B14" s="140">
        <v>42397</v>
      </c>
      <c r="C14" s="141" t="s">
        <v>135</v>
      </c>
      <c r="D14" s="141" t="s">
        <v>136</v>
      </c>
      <c r="E14" s="144" t="s">
        <v>142</v>
      </c>
      <c r="F14" s="142">
        <v>17600000</v>
      </c>
      <c r="G14" s="143"/>
      <c r="H14" s="148"/>
    </row>
    <row r="15" spans="1:256" ht="18" hidden="1" customHeight="1" x14ac:dyDescent="0.15">
      <c r="B15" s="211">
        <v>42399</v>
      </c>
      <c r="C15" s="212" t="s">
        <v>135</v>
      </c>
      <c r="D15" s="212" t="s">
        <v>144</v>
      </c>
      <c r="E15" s="212" t="s">
        <v>145</v>
      </c>
      <c r="F15" s="213"/>
      <c r="G15" s="214">
        <v>3000000</v>
      </c>
      <c r="H15" s="215">
        <v>3000000</v>
      </c>
    </row>
    <row r="16" spans="1:256" ht="18" hidden="1" customHeight="1" x14ac:dyDescent="0.15">
      <c r="B16" s="140">
        <v>42403</v>
      </c>
      <c r="C16" s="141" t="s">
        <v>135</v>
      </c>
      <c r="D16" s="141" t="s">
        <v>146</v>
      </c>
      <c r="E16" s="141" t="s">
        <v>147</v>
      </c>
      <c r="F16" s="142">
        <v>80000</v>
      </c>
      <c r="G16" s="143"/>
      <c r="H16" s="148"/>
    </row>
    <row r="17" spans="2:12" ht="18" hidden="1" customHeight="1" x14ac:dyDescent="0.15">
      <c r="B17" s="140">
        <v>42403</v>
      </c>
      <c r="C17" s="141" t="s">
        <v>135</v>
      </c>
      <c r="D17" s="141" t="s">
        <v>148</v>
      </c>
      <c r="E17" s="141" t="s">
        <v>149</v>
      </c>
      <c r="F17" s="142"/>
      <c r="G17" s="143">
        <v>2000000</v>
      </c>
      <c r="H17" s="148"/>
    </row>
    <row r="18" spans="2:12" ht="18" hidden="1" customHeight="1" x14ac:dyDescent="0.15">
      <c r="B18" s="140">
        <v>42405</v>
      </c>
      <c r="C18" s="141" t="s">
        <v>135</v>
      </c>
      <c r="D18" s="141" t="s">
        <v>150</v>
      </c>
      <c r="E18" s="144" t="s">
        <v>151</v>
      </c>
      <c r="F18" s="142"/>
      <c r="G18" s="143">
        <v>2750000</v>
      </c>
      <c r="H18" s="148"/>
    </row>
    <row r="19" spans="2:12" ht="18" hidden="1" customHeight="1" x14ac:dyDescent="0.15">
      <c r="B19" s="140">
        <v>42405</v>
      </c>
      <c r="C19" s="141" t="s">
        <v>135</v>
      </c>
      <c r="D19" s="141" t="s">
        <v>150</v>
      </c>
      <c r="E19" s="141" t="s">
        <v>152</v>
      </c>
      <c r="F19" s="142"/>
      <c r="G19" s="143">
        <v>2750000</v>
      </c>
      <c r="H19" s="148"/>
    </row>
    <row r="20" spans="2:12" ht="18" hidden="1" customHeight="1" x14ac:dyDescent="0.15">
      <c r="B20" s="140">
        <v>42405</v>
      </c>
      <c r="C20" s="141" t="s">
        <v>135</v>
      </c>
      <c r="D20" s="141" t="s">
        <v>150</v>
      </c>
      <c r="E20" s="141" t="s">
        <v>153</v>
      </c>
      <c r="F20" s="142"/>
      <c r="G20" s="143">
        <v>3750000</v>
      </c>
      <c r="H20" s="148"/>
      <c r="J20" s="137"/>
      <c r="K20" s="137"/>
      <c r="L20" s="137"/>
    </row>
    <row r="21" spans="2:12" ht="18" hidden="1" customHeight="1" x14ac:dyDescent="0.15">
      <c r="B21" s="140">
        <v>42405</v>
      </c>
      <c r="C21" s="141" t="s">
        <v>135</v>
      </c>
      <c r="D21" s="141" t="s">
        <v>150</v>
      </c>
      <c r="E21" s="141" t="s">
        <v>153</v>
      </c>
      <c r="F21" s="142"/>
      <c r="G21" s="143">
        <v>1000000</v>
      </c>
      <c r="H21" s="148"/>
    </row>
    <row r="22" spans="2:12" ht="18" hidden="1" customHeight="1" x14ac:dyDescent="0.15">
      <c r="B22" s="140">
        <v>42411</v>
      </c>
      <c r="C22" s="141" t="s">
        <v>135</v>
      </c>
      <c r="D22" s="141" t="s">
        <v>138</v>
      </c>
      <c r="E22" s="141" t="s">
        <v>141</v>
      </c>
      <c r="F22" s="142"/>
      <c r="G22" s="143">
        <v>4400</v>
      </c>
      <c r="H22" s="148"/>
    </row>
    <row r="23" spans="2:12" ht="18" hidden="1" customHeight="1" x14ac:dyDescent="0.15">
      <c r="B23" s="140">
        <v>42416</v>
      </c>
      <c r="C23" s="141" t="s">
        <v>135</v>
      </c>
      <c r="D23" s="141" t="s">
        <v>154</v>
      </c>
      <c r="E23" s="141" t="s">
        <v>155</v>
      </c>
      <c r="F23" s="142"/>
      <c r="G23" s="143">
        <v>931430</v>
      </c>
      <c r="H23" s="149"/>
    </row>
    <row r="24" spans="2:12" ht="18" hidden="1" customHeight="1" x14ac:dyDescent="0.15">
      <c r="B24" s="140">
        <v>42417</v>
      </c>
      <c r="C24" s="141" t="s">
        <v>135</v>
      </c>
      <c r="D24" s="141" t="s">
        <v>156</v>
      </c>
      <c r="E24" s="141" t="s">
        <v>157</v>
      </c>
      <c r="F24" s="142">
        <v>698170</v>
      </c>
      <c r="G24" s="143"/>
      <c r="H24" s="148" t="s">
        <v>217</v>
      </c>
    </row>
    <row r="25" spans="2:12" ht="18" hidden="1" customHeight="1" x14ac:dyDescent="0.15">
      <c r="B25" s="140">
        <v>42417</v>
      </c>
      <c r="C25" s="141" t="s">
        <v>135</v>
      </c>
      <c r="D25" s="141" t="s">
        <v>148</v>
      </c>
      <c r="E25" s="141" t="s">
        <v>158</v>
      </c>
      <c r="F25" s="142"/>
      <c r="G25" s="143">
        <v>753180</v>
      </c>
      <c r="H25" s="148"/>
    </row>
    <row r="26" spans="2:12" ht="18" hidden="1" customHeight="1" x14ac:dyDescent="0.15">
      <c r="B26" s="140">
        <v>42417</v>
      </c>
      <c r="C26" s="141" t="s">
        <v>135</v>
      </c>
      <c r="D26" s="141" t="s">
        <v>148</v>
      </c>
      <c r="E26" s="141" t="s">
        <v>159</v>
      </c>
      <c r="F26" s="142"/>
      <c r="G26" s="143">
        <v>634700</v>
      </c>
      <c r="H26" s="148"/>
    </row>
    <row r="27" spans="2:12" ht="18" hidden="1" customHeight="1" x14ac:dyDescent="0.15">
      <c r="B27" s="140">
        <v>42419</v>
      </c>
      <c r="C27" s="141" t="s">
        <v>135</v>
      </c>
      <c r="D27" s="141" t="s">
        <v>160</v>
      </c>
      <c r="E27" s="141" t="s">
        <v>161</v>
      </c>
      <c r="F27" s="142"/>
      <c r="G27" s="143">
        <v>287100</v>
      </c>
      <c r="H27" s="148"/>
    </row>
    <row r="28" spans="2:12" ht="18" hidden="1" customHeight="1" x14ac:dyDescent="0.15">
      <c r="B28" s="140">
        <v>42419</v>
      </c>
      <c r="C28" s="141" t="s">
        <v>135</v>
      </c>
      <c r="D28" s="141" t="s">
        <v>160</v>
      </c>
      <c r="E28" s="144" t="s">
        <v>162</v>
      </c>
      <c r="F28" s="142"/>
      <c r="G28" s="143">
        <v>176000</v>
      </c>
      <c r="H28" s="148"/>
    </row>
    <row r="29" spans="2:12" ht="18" hidden="1" customHeight="1" x14ac:dyDescent="0.15">
      <c r="B29" s="140">
        <v>42425</v>
      </c>
      <c r="C29" s="141" t="s">
        <v>135</v>
      </c>
      <c r="D29" s="141" t="s">
        <v>163</v>
      </c>
      <c r="E29" s="141" t="s">
        <v>164</v>
      </c>
      <c r="F29" s="142"/>
      <c r="G29" s="143">
        <v>23960</v>
      </c>
      <c r="H29" s="148"/>
    </row>
    <row r="30" spans="2:12" ht="18" hidden="1" customHeight="1" x14ac:dyDescent="0.15">
      <c r="B30" s="140">
        <v>42425</v>
      </c>
      <c r="C30" s="141" t="s">
        <v>135</v>
      </c>
      <c r="D30" s="141" t="s">
        <v>163</v>
      </c>
      <c r="E30" s="144" t="s">
        <v>165</v>
      </c>
      <c r="F30" s="142"/>
      <c r="G30" s="143">
        <v>1320</v>
      </c>
      <c r="H30" s="148"/>
    </row>
    <row r="31" spans="2:12" ht="18" hidden="1" customHeight="1" x14ac:dyDescent="0.15">
      <c r="B31" s="140">
        <v>42426</v>
      </c>
      <c r="C31" s="141" t="s">
        <v>135</v>
      </c>
      <c r="D31" s="141" t="s">
        <v>166</v>
      </c>
      <c r="E31" s="141" t="s">
        <v>167</v>
      </c>
      <c r="F31" s="142">
        <v>6520140</v>
      </c>
      <c r="G31" s="143"/>
      <c r="H31" s="148" t="s">
        <v>143</v>
      </c>
    </row>
    <row r="32" spans="2:12" ht="18" hidden="1" customHeight="1" x14ac:dyDescent="0.15">
      <c r="B32" s="140">
        <v>42429</v>
      </c>
      <c r="C32" s="141" t="s">
        <v>135</v>
      </c>
      <c r="D32" s="141" t="s">
        <v>160</v>
      </c>
      <c r="E32" s="144" t="s">
        <v>168</v>
      </c>
      <c r="F32" s="142"/>
      <c r="G32" s="143">
        <v>159500</v>
      </c>
      <c r="H32" s="148"/>
    </row>
    <row r="33" spans="2:10" ht="18" hidden="1" customHeight="1" x14ac:dyDescent="0.15">
      <c r="B33" s="140">
        <v>42429</v>
      </c>
      <c r="C33" s="141" t="s">
        <v>135</v>
      </c>
      <c r="D33" s="141" t="s">
        <v>160</v>
      </c>
      <c r="E33" s="141" t="s">
        <v>169</v>
      </c>
      <c r="F33" s="142"/>
      <c r="G33" s="143">
        <v>6000000</v>
      </c>
      <c r="H33" s="148" t="s">
        <v>143</v>
      </c>
    </row>
    <row r="34" spans="2:10" ht="18" hidden="1" customHeight="1" x14ac:dyDescent="0.15">
      <c r="B34" s="140">
        <v>42431</v>
      </c>
      <c r="C34" s="141" t="s">
        <v>135</v>
      </c>
      <c r="D34" s="141" t="s">
        <v>170</v>
      </c>
      <c r="E34" s="141" t="s">
        <v>171</v>
      </c>
      <c r="F34" s="142"/>
      <c r="G34" s="143">
        <v>7800</v>
      </c>
      <c r="H34" s="148" t="s">
        <v>143</v>
      </c>
    </row>
    <row r="35" spans="2:10" ht="18" hidden="1" customHeight="1" x14ac:dyDescent="0.15">
      <c r="B35" s="140">
        <v>42431</v>
      </c>
      <c r="C35" s="141" t="s">
        <v>135</v>
      </c>
      <c r="D35" s="141" t="s">
        <v>172</v>
      </c>
      <c r="E35" s="141" t="s">
        <v>173</v>
      </c>
      <c r="F35" s="142"/>
      <c r="G35" s="143">
        <v>17000</v>
      </c>
      <c r="H35" s="148"/>
    </row>
    <row r="36" spans="2:10" ht="18" hidden="1" customHeight="1" x14ac:dyDescent="0.15">
      <c r="B36" s="140">
        <v>42431</v>
      </c>
      <c r="C36" s="141" t="s">
        <v>135</v>
      </c>
      <c r="D36" s="141" t="s">
        <v>170</v>
      </c>
      <c r="E36" s="141" t="s">
        <v>174</v>
      </c>
      <c r="F36" s="142"/>
      <c r="G36" s="143">
        <v>43100</v>
      </c>
      <c r="H36" s="148"/>
    </row>
    <row r="37" spans="2:10" ht="18" hidden="1" customHeight="1" x14ac:dyDescent="0.15">
      <c r="B37" s="140">
        <v>42432</v>
      </c>
      <c r="C37" s="141" t="s">
        <v>135</v>
      </c>
      <c r="D37" s="141" t="s">
        <v>172</v>
      </c>
      <c r="E37" s="141" t="s">
        <v>173</v>
      </c>
      <c r="F37" s="142"/>
      <c r="G37" s="143">
        <v>14000</v>
      </c>
      <c r="H37" s="148"/>
    </row>
    <row r="38" spans="2:10" ht="18" hidden="1" customHeight="1" x14ac:dyDescent="0.15">
      <c r="B38" s="140">
        <v>42433</v>
      </c>
      <c r="C38" s="141" t="s">
        <v>135</v>
      </c>
      <c r="D38" s="141" t="s">
        <v>172</v>
      </c>
      <c r="E38" s="144" t="s">
        <v>173</v>
      </c>
      <c r="F38" s="142"/>
      <c r="G38" s="143">
        <v>12000</v>
      </c>
      <c r="H38" s="148"/>
    </row>
    <row r="39" spans="2:10" ht="18" hidden="1" customHeight="1" x14ac:dyDescent="0.15">
      <c r="B39" s="140">
        <v>42436</v>
      </c>
      <c r="C39" s="141" t="s">
        <v>135</v>
      </c>
      <c r="D39" s="141" t="s">
        <v>172</v>
      </c>
      <c r="E39" s="141" t="s">
        <v>173</v>
      </c>
      <c r="F39" s="142"/>
      <c r="G39" s="143">
        <v>11000</v>
      </c>
      <c r="H39" s="148"/>
    </row>
    <row r="40" spans="2:10" ht="18" hidden="1" customHeight="1" x14ac:dyDescent="0.15">
      <c r="B40" s="140">
        <v>42436</v>
      </c>
      <c r="C40" s="141" t="s">
        <v>135</v>
      </c>
      <c r="D40" s="141" t="s">
        <v>166</v>
      </c>
      <c r="E40" s="144" t="s">
        <v>175</v>
      </c>
      <c r="F40" s="142">
        <v>6582171</v>
      </c>
      <c r="G40" s="143"/>
      <c r="H40" s="148" t="s">
        <v>143</v>
      </c>
    </row>
    <row r="41" spans="2:10" ht="18" hidden="1" customHeight="1" x14ac:dyDescent="0.15">
      <c r="B41" s="140">
        <v>42436</v>
      </c>
      <c r="C41" s="141" t="s">
        <v>135</v>
      </c>
      <c r="D41" s="141" t="s">
        <v>160</v>
      </c>
      <c r="E41" s="141" t="s">
        <v>176</v>
      </c>
      <c r="F41" s="142"/>
      <c r="G41" s="143">
        <v>3041280</v>
      </c>
      <c r="H41" s="148" t="s">
        <v>143</v>
      </c>
    </row>
    <row r="42" spans="2:10" ht="18" hidden="1" customHeight="1" x14ac:dyDescent="0.15">
      <c r="B42" s="140">
        <v>42436</v>
      </c>
      <c r="C42" s="141" t="s">
        <v>135</v>
      </c>
      <c r="D42" s="141" t="s">
        <v>160</v>
      </c>
      <c r="E42" s="141" t="s">
        <v>177</v>
      </c>
      <c r="F42" s="142"/>
      <c r="G42" s="143">
        <v>1070000</v>
      </c>
      <c r="H42" s="149" t="s">
        <v>143</v>
      </c>
    </row>
    <row r="43" spans="2:10" ht="18" hidden="1" customHeight="1" x14ac:dyDescent="0.15">
      <c r="B43" s="140">
        <v>42436</v>
      </c>
      <c r="C43" s="141" t="s">
        <v>135</v>
      </c>
      <c r="D43" s="141" t="s">
        <v>178</v>
      </c>
      <c r="E43" s="144" t="s">
        <v>179</v>
      </c>
      <c r="F43" s="142"/>
      <c r="G43" s="143">
        <v>600000</v>
      </c>
      <c r="H43" s="148" t="s">
        <v>143</v>
      </c>
    </row>
    <row r="44" spans="2:10" ht="18" hidden="1" customHeight="1" x14ac:dyDescent="0.15">
      <c r="B44" s="140">
        <v>42438</v>
      </c>
      <c r="C44" s="141" t="s">
        <v>135</v>
      </c>
      <c r="D44" s="141" t="s">
        <v>148</v>
      </c>
      <c r="E44" s="144" t="s">
        <v>158</v>
      </c>
      <c r="F44" s="142"/>
      <c r="G44" s="143">
        <v>1082120</v>
      </c>
      <c r="H44" s="148"/>
    </row>
    <row r="45" spans="2:10" ht="18" hidden="1" customHeight="1" x14ac:dyDescent="0.15">
      <c r="B45" s="140">
        <v>42438</v>
      </c>
      <c r="C45" s="141" t="s">
        <v>135</v>
      </c>
      <c r="D45" s="141" t="s">
        <v>172</v>
      </c>
      <c r="E45" s="141" t="s">
        <v>173</v>
      </c>
      <c r="F45" s="142"/>
      <c r="G45" s="143">
        <v>29000</v>
      </c>
      <c r="H45" s="148"/>
      <c r="J45" s="117"/>
    </row>
    <row r="46" spans="2:10" ht="18" hidden="1" customHeight="1" x14ac:dyDescent="0.15">
      <c r="B46" s="140">
        <v>42439</v>
      </c>
      <c r="C46" s="141" t="s">
        <v>135</v>
      </c>
      <c r="D46" s="141" t="s">
        <v>170</v>
      </c>
      <c r="E46" s="144" t="s">
        <v>180</v>
      </c>
      <c r="F46" s="142"/>
      <c r="G46" s="143">
        <v>2640</v>
      </c>
      <c r="H46" s="148"/>
    </row>
    <row r="47" spans="2:10" ht="18" hidden="1" customHeight="1" x14ac:dyDescent="0.15">
      <c r="B47" s="140">
        <v>42440</v>
      </c>
      <c r="C47" s="141" t="s">
        <v>135</v>
      </c>
      <c r="D47" s="141" t="s">
        <v>156</v>
      </c>
      <c r="E47" s="141" t="s">
        <v>157</v>
      </c>
      <c r="F47" s="142">
        <v>605000</v>
      </c>
      <c r="G47" s="143"/>
      <c r="H47" s="148" t="s">
        <v>217</v>
      </c>
    </row>
    <row r="48" spans="2:10" ht="18" hidden="1" customHeight="1" x14ac:dyDescent="0.15">
      <c r="B48" s="140">
        <v>42440</v>
      </c>
      <c r="C48" s="141" t="s">
        <v>135</v>
      </c>
      <c r="D48" s="141" t="s">
        <v>148</v>
      </c>
      <c r="E48" s="141" t="s">
        <v>159</v>
      </c>
      <c r="F48" s="142"/>
      <c r="G48" s="143">
        <v>550000</v>
      </c>
      <c r="H48" s="148"/>
    </row>
    <row r="49" spans="2:10" ht="18" hidden="1" customHeight="1" x14ac:dyDescent="0.15">
      <c r="B49" s="140">
        <v>42440</v>
      </c>
      <c r="C49" s="141" t="s">
        <v>135</v>
      </c>
      <c r="D49" s="141" t="s">
        <v>178</v>
      </c>
      <c r="E49" s="141" t="s">
        <v>181</v>
      </c>
      <c r="F49" s="142"/>
      <c r="G49" s="143">
        <v>380000</v>
      </c>
      <c r="H49" s="148" t="s">
        <v>143</v>
      </c>
      <c r="J49" s="117"/>
    </row>
    <row r="50" spans="2:10" ht="18" hidden="1" customHeight="1" x14ac:dyDescent="0.15">
      <c r="B50" s="140">
        <v>42440</v>
      </c>
      <c r="C50" s="141" t="s">
        <v>135</v>
      </c>
      <c r="D50" s="141" t="s">
        <v>150</v>
      </c>
      <c r="E50" s="141" t="s">
        <v>182</v>
      </c>
      <c r="F50" s="142"/>
      <c r="G50" s="143">
        <v>528900</v>
      </c>
      <c r="H50" s="148" t="s">
        <v>143</v>
      </c>
    </row>
    <row r="51" spans="2:10" ht="18" hidden="1" customHeight="1" x14ac:dyDescent="0.15">
      <c r="B51" s="140">
        <v>42440</v>
      </c>
      <c r="C51" s="141" t="s">
        <v>135</v>
      </c>
      <c r="D51" s="141" t="s">
        <v>172</v>
      </c>
      <c r="E51" s="144" t="s">
        <v>173</v>
      </c>
      <c r="F51" s="142"/>
      <c r="G51" s="143">
        <v>18000</v>
      </c>
      <c r="H51" s="148"/>
    </row>
    <row r="52" spans="2:10" ht="18" hidden="1" customHeight="1" x14ac:dyDescent="0.15">
      <c r="B52" s="140">
        <v>42440</v>
      </c>
      <c r="C52" s="141" t="s">
        <v>135</v>
      </c>
      <c r="D52" s="141" t="s">
        <v>156</v>
      </c>
      <c r="E52" s="144" t="s">
        <v>183</v>
      </c>
      <c r="F52" s="142">
        <v>16400000</v>
      </c>
      <c r="G52" s="143"/>
      <c r="H52" s="148" t="s">
        <v>217</v>
      </c>
    </row>
    <row r="53" spans="2:10" ht="18" hidden="1" customHeight="1" x14ac:dyDescent="0.15">
      <c r="B53" s="140">
        <v>42440</v>
      </c>
      <c r="C53" s="141" t="s">
        <v>135</v>
      </c>
      <c r="D53" s="141" t="s">
        <v>150</v>
      </c>
      <c r="E53" s="144" t="s">
        <v>152</v>
      </c>
      <c r="F53" s="142"/>
      <c r="G53" s="143">
        <v>2750000</v>
      </c>
      <c r="H53" s="148"/>
    </row>
    <row r="54" spans="2:10" ht="18" hidden="1" customHeight="1" x14ac:dyDescent="0.15">
      <c r="B54" s="140">
        <v>42440</v>
      </c>
      <c r="C54" s="141" t="s">
        <v>135</v>
      </c>
      <c r="D54" s="141" t="s">
        <v>150</v>
      </c>
      <c r="E54" s="141" t="s">
        <v>151</v>
      </c>
      <c r="F54" s="142"/>
      <c r="G54" s="143">
        <v>2750000</v>
      </c>
      <c r="H54" s="148"/>
    </row>
    <row r="55" spans="2:10" ht="18" hidden="1" customHeight="1" x14ac:dyDescent="0.15">
      <c r="B55" s="140">
        <v>42440</v>
      </c>
      <c r="C55" s="141" t="s">
        <v>135</v>
      </c>
      <c r="D55" s="141" t="s">
        <v>148</v>
      </c>
      <c r="E55" s="144" t="s">
        <v>158</v>
      </c>
      <c r="F55" s="142"/>
      <c r="G55" s="143">
        <v>556600</v>
      </c>
      <c r="H55" s="148"/>
    </row>
    <row r="56" spans="2:10" ht="18" hidden="1" customHeight="1" x14ac:dyDescent="0.15">
      <c r="B56" s="140">
        <v>42440</v>
      </c>
      <c r="C56" s="141" t="s">
        <v>135</v>
      </c>
      <c r="D56" s="141" t="s">
        <v>150</v>
      </c>
      <c r="E56" s="141" t="s">
        <v>153</v>
      </c>
      <c r="F56" s="142"/>
      <c r="G56" s="143">
        <v>3750000</v>
      </c>
      <c r="H56" s="148"/>
    </row>
    <row r="57" spans="2:10" ht="18" hidden="1" customHeight="1" x14ac:dyDescent="0.15">
      <c r="B57" s="140">
        <v>42440</v>
      </c>
      <c r="C57" s="141" t="s">
        <v>135</v>
      </c>
      <c r="D57" s="141" t="s">
        <v>148</v>
      </c>
      <c r="E57" s="144" t="s">
        <v>159</v>
      </c>
      <c r="F57" s="142"/>
      <c r="G57" s="143">
        <v>196350</v>
      </c>
      <c r="H57" s="148"/>
    </row>
    <row r="58" spans="2:10" ht="18" hidden="1" customHeight="1" x14ac:dyDescent="0.15">
      <c r="B58" s="140">
        <v>42443</v>
      </c>
      <c r="C58" s="141" t="s">
        <v>135</v>
      </c>
      <c r="D58" s="141" t="s">
        <v>170</v>
      </c>
      <c r="E58" s="141" t="s">
        <v>180</v>
      </c>
      <c r="F58" s="142"/>
      <c r="G58" s="143">
        <v>3300</v>
      </c>
      <c r="H58" s="148"/>
    </row>
    <row r="59" spans="2:10" ht="18" hidden="1" customHeight="1" x14ac:dyDescent="0.15">
      <c r="B59" s="140">
        <v>42443</v>
      </c>
      <c r="C59" s="141" t="s">
        <v>135</v>
      </c>
      <c r="D59" s="141" t="s">
        <v>154</v>
      </c>
      <c r="E59" s="141" t="s">
        <v>155</v>
      </c>
      <c r="F59" s="142"/>
      <c r="G59" s="143">
        <v>929250</v>
      </c>
      <c r="H59" s="148"/>
    </row>
    <row r="60" spans="2:10" ht="18" hidden="1" customHeight="1" x14ac:dyDescent="0.15">
      <c r="B60" s="140">
        <v>42443</v>
      </c>
      <c r="C60" s="141" t="s">
        <v>135</v>
      </c>
      <c r="D60" s="141" t="s">
        <v>148</v>
      </c>
      <c r="E60" s="141" t="s">
        <v>149</v>
      </c>
      <c r="F60" s="142"/>
      <c r="G60" s="143">
        <v>55312</v>
      </c>
      <c r="H60" s="148"/>
    </row>
    <row r="61" spans="2:10" ht="18" hidden="1" customHeight="1" x14ac:dyDescent="0.15">
      <c r="B61" s="140">
        <v>42444</v>
      </c>
      <c r="C61" s="141" t="s">
        <v>135</v>
      </c>
      <c r="D61" s="141" t="s">
        <v>184</v>
      </c>
      <c r="E61" s="141" t="s">
        <v>185</v>
      </c>
      <c r="F61" s="142"/>
      <c r="G61" s="143">
        <v>59000</v>
      </c>
      <c r="H61" s="148"/>
    </row>
    <row r="62" spans="2:10" ht="18" hidden="1" customHeight="1" x14ac:dyDescent="0.15">
      <c r="B62" s="140">
        <v>42444</v>
      </c>
      <c r="C62" s="141" t="s">
        <v>135</v>
      </c>
      <c r="D62" s="141" t="s">
        <v>166</v>
      </c>
      <c r="E62" s="141" t="s">
        <v>186</v>
      </c>
      <c r="F62" s="142">
        <v>75685</v>
      </c>
      <c r="G62" s="143"/>
      <c r="H62" s="148" t="s">
        <v>143</v>
      </c>
    </row>
    <row r="63" spans="2:10" ht="18" hidden="1" customHeight="1" x14ac:dyDescent="0.15">
      <c r="B63" s="140">
        <v>42444</v>
      </c>
      <c r="C63" s="141" t="s">
        <v>135</v>
      </c>
      <c r="D63" s="141" t="s">
        <v>184</v>
      </c>
      <c r="E63" s="141" t="s">
        <v>187</v>
      </c>
      <c r="F63" s="142"/>
      <c r="G63" s="143">
        <v>200000</v>
      </c>
      <c r="H63" s="148" t="s">
        <v>143</v>
      </c>
    </row>
    <row r="64" spans="2:10" ht="18" hidden="1" customHeight="1" x14ac:dyDescent="0.15">
      <c r="B64" s="140">
        <v>42444</v>
      </c>
      <c r="C64" s="141" t="s">
        <v>135</v>
      </c>
      <c r="D64" s="141" t="s">
        <v>170</v>
      </c>
      <c r="E64" s="141" t="s">
        <v>188</v>
      </c>
      <c r="F64" s="142"/>
      <c r="G64" s="143">
        <v>66550</v>
      </c>
      <c r="H64" s="148" t="s">
        <v>143</v>
      </c>
    </row>
    <row r="65" spans="2:8" ht="18" hidden="1" customHeight="1" x14ac:dyDescent="0.15">
      <c r="B65" s="140">
        <v>42444</v>
      </c>
      <c r="C65" s="141" t="s">
        <v>135</v>
      </c>
      <c r="D65" s="141" t="s">
        <v>148</v>
      </c>
      <c r="E65" s="141" t="s">
        <v>149</v>
      </c>
      <c r="F65" s="142"/>
      <c r="G65" s="143">
        <v>2000000</v>
      </c>
      <c r="H65" s="148"/>
    </row>
    <row r="66" spans="2:8" ht="18" hidden="1" customHeight="1" x14ac:dyDescent="0.15">
      <c r="B66" s="140">
        <v>42444</v>
      </c>
      <c r="C66" s="141" t="s">
        <v>135</v>
      </c>
      <c r="D66" s="141" t="s">
        <v>178</v>
      </c>
      <c r="E66" s="141" t="s">
        <v>232</v>
      </c>
      <c r="F66" s="142"/>
      <c r="G66" s="143">
        <v>220000</v>
      </c>
      <c r="H66" s="148" t="s">
        <v>143</v>
      </c>
    </row>
    <row r="67" spans="2:8" ht="18" hidden="1" customHeight="1" x14ac:dyDescent="0.15">
      <c r="B67" s="140">
        <v>42445</v>
      </c>
      <c r="C67" s="141" t="s">
        <v>135</v>
      </c>
      <c r="D67" s="141" t="s">
        <v>146</v>
      </c>
      <c r="E67" s="141" t="s">
        <v>189</v>
      </c>
      <c r="F67" s="142">
        <v>2183</v>
      </c>
      <c r="G67" s="143"/>
      <c r="H67" s="148"/>
    </row>
    <row r="68" spans="2:8" ht="18" hidden="1" customHeight="1" x14ac:dyDescent="0.15">
      <c r="B68" s="140">
        <v>42446</v>
      </c>
      <c r="C68" s="141" t="s">
        <v>135</v>
      </c>
      <c r="D68" s="141" t="s">
        <v>170</v>
      </c>
      <c r="E68" s="141" t="s">
        <v>171</v>
      </c>
      <c r="F68" s="142"/>
      <c r="G68" s="143">
        <v>15800</v>
      </c>
      <c r="H68" s="148"/>
    </row>
    <row r="69" spans="2:8" ht="18" hidden="1" customHeight="1" x14ac:dyDescent="0.15">
      <c r="B69" s="140">
        <v>42447</v>
      </c>
      <c r="C69" s="141" t="s">
        <v>135</v>
      </c>
      <c r="D69" s="141" t="s">
        <v>190</v>
      </c>
      <c r="E69" s="141" t="s">
        <v>191</v>
      </c>
      <c r="F69" s="142"/>
      <c r="G69" s="143">
        <v>50000</v>
      </c>
      <c r="H69" s="148"/>
    </row>
    <row r="70" spans="2:8" ht="18" hidden="1" customHeight="1" x14ac:dyDescent="0.15">
      <c r="B70" s="140">
        <v>42447</v>
      </c>
      <c r="C70" s="141" t="s">
        <v>135</v>
      </c>
      <c r="D70" s="141" t="s">
        <v>160</v>
      </c>
      <c r="E70" s="141" t="s">
        <v>192</v>
      </c>
      <c r="F70" s="142"/>
      <c r="G70" s="143">
        <v>190000</v>
      </c>
      <c r="H70" s="148"/>
    </row>
    <row r="71" spans="2:8" ht="18" hidden="1" customHeight="1" x14ac:dyDescent="0.15">
      <c r="B71" s="140">
        <v>42447</v>
      </c>
      <c r="C71" s="141" t="s">
        <v>135</v>
      </c>
      <c r="D71" s="141" t="s">
        <v>190</v>
      </c>
      <c r="E71" s="141" t="s">
        <v>193</v>
      </c>
      <c r="F71" s="142"/>
      <c r="G71" s="143">
        <v>50000</v>
      </c>
      <c r="H71" s="148"/>
    </row>
    <row r="72" spans="2:8" ht="18" hidden="1" customHeight="1" x14ac:dyDescent="0.15">
      <c r="B72" s="140">
        <v>42447</v>
      </c>
      <c r="C72" s="141" t="s">
        <v>135</v>
      </c>
      <c r="D72" s="141" t="s">
        <v>184</v>
      </c>
      <c r="E72" s="141" t="s">
        <v>194</v>
      </c>
      <c r="F72" s="142"/>
      <c r="G72" s="143">
        <v>143000</v>
      </c>
      <c r="H72" s="148"/>
    </row>
    <row r="73" spans="2:8" ht="18" hidden="1" customHeight="1" x14ac:dyDescent="0.15">
      <c r="B73" s="140">
        <v>42450</v>
      </c>
      <c r="C73" s="141" t="s">
        <v>135</v>
      </c>
      <c r="D73" s="141" t="s">
        <v>172</v>
      </c>
      <c r="E73" s="141" t="s">
        <v>173</v>
      </c>
      <c r="F73" s="142"/>
      <c r="G73" s="143">
        <v>16000</v>
      </c>
      <c r="H73" s="148"/>
    </row>
    <row r="74" spans="2:8" ht="18" hidden="1" customHeight="1" x14ac:dyDescent="0.15">
      <c r="B74" s="140">
        <v>42450</v>
      </c>
      <c r="C74" s="141" t="s">
        <v>135</v>
      </c>
      <c r="D74" s="141" t="s">
        <v>160</v>
      </c>
      <c r="E74" s="141" t="s">
        <v>161</v>
      </c>
      <c r="F74" s="142"/>
      <c r="G74" s="143">
        <v>287100</v>
      </c>
      <c r="H74" s="148"/>
    </row>
    <row r="75" spans="2:8" ht="18" hidden="1" customHeight="1" x14ac:dyDescent="0.15">
      <c r="B75" s="140">
        <v>42450</v>
      </c>
      <c r="C75" s="141" t="s">
        <v>135</v>
      </c>
      <c r="D75" s="141" t="s">
        <v>195</v>
      </c>
      <c r="E75" s="141" t="s">
        <v>265</v>
      </c>
      <c r="F75" s="142"/>
      <c r="G75" s="143">
        <v>265220</v>
      </c>
      <c r="H75" s="148"/>
    </row>
    <row r="76" spans="2:8" ht="18" hidden="1" customHeight="1" x14ac:dyDescent="0.15">
      <c r="B76" s="140">
        <v>42451</v>
      </c>
      <c r="C76" s="141" t="s">
        <v>135</v>
      </c>
      <c r="D76" s="141" t="s">
        <v>138</v>
      </c>
      <c r="E76" s="141" t="s">
        <v>196</v>
      </c>
      <c r="F76" s="142"/>
      <c r="G76" s="143">
        <v>64820</v>
      </c>
      <c r="H76" s="148"/>
    </row>
    <row r="77" spans="2:8" ht="18" hidden="1" customHeight="1" x14ac:dyDescent="0.15">
      <c r="B77" s="140">
        <v>42453</v>
      </c>
      <c r="C77" s="141" t="s">
        <v>135</v>
      </c>
      <c r="D77" s="141" t="s">
        <v>178</v>
      </c>
      <c r="E77" s="141" t="s">
        <v>197</v>
      </c>
      <c r="F77" s="142"/>
      <c r="G77" s="143">
        <v>300000</v>
      </c>
      <c r="H77" s="148"/>
    </row>
    <row r="78" spans="2:8" ht="18" hidden="1" customHeight="1" x14ac:dyDescent="0.15">
      <c r="B78" s="140">
        <v>42454</v>
      </c>
      <c r="C78" s="141" t="s">
        <v>135</v>
      </c>
      <c r="D78" s="141" t="s">
        <v>198</v>
      </c>
      <c r="E78" s="141" t="s">
        <v>199</v>
      </c>
      <c r="F78" s="142"/>
      <c r="G78" s="143">
        <v>1094500</v>
      </c>
      <c r="H78" s="148"/>
    </row>
    <row r="79" spans="2:8" ht="18" hidden="1" customHeight="1" x14ac:dyDescent="0.15">
      <c r="B79" s="140">
        <v>42454</v>
      </c>
      <c r="C79" s="141" t="s">
        <v>135</v>
      </c>
      <c r="D79" s="141" t="s">
        <v>160</v>
      </c>
      <c r="E79" s="141" t="s">
        <v>200</v>
      </c>
      <c r="F79" s="142"/>
      <c r="G79" s="143">
        <v>180620</v>
      </c>
      <c r="H79" s="148"/>
    </row>
    <row r="80" spans="2:8" ht="18" hidden="1" customHeight="1" x14ac:dyDescent="0.15">
      <c r="B80" s="140">
        <v>42454</v>
      </c>
      <c r="C80" s="141" t="s">
        <v>135</v>
      </c>
      <c r="D80" s="141" t="s">
        <v>201</v>
      </c>
      <c r="E80" s="141" t="s">
        <v>202</v>
      </c>
      <c r="F80" s="142"/>
      <c r="G80" s="143">
        <v>45000</v>
      </c>
      <c r="H80" s="148"/>
    </row>
    <row r="81" spans="2:8" ht="18" hidden="1" customHeight="1" x14ac:dyDescent="0.15">
      <c r="B81" s="140">
        <v>42454</v>
      </c>
      <c r="C81" s="141" t="s">
        <v>135</v>
      </c>
      <c r="D81" s="141" t="s">
        <v>166</v>
      </c>
      <c r="E81" s="141" t="s">
        <v>167</v>
      </c>
      <c r="F81" s="142">
        <v>7692557</v>
      </c>
      <c r="G81" s="143"/>
      <c r="H81" s="148" t="s">
        <v>143</v>
      </c>
    </row>
    <row r="82" spans="2:8" ht="18" hidden="1" customHeight="1" x14ac:dyDescent="0.15">
      <c r="B82" s="140">
        <v>42454</v>
      </c>
      <c r="C82" s="141" t="s">
        <v>135</v>
      </c>
      <c r="D82" s="141" t="s">
        <v>166</v>
      </c>
      <c r="E82" s="141" t="s">
        <v>203</v>
      </c>
      <c r="F82" s="142">
        <v>11912259</v>
      </c>
      <c r="G82" s="143"/>
      <c r="H82" s="148" t="s">
        <v>143</v>
      </c>
    </row>
    <row r="83" spans="2:8" ht="18" hidden="1" customHeight="1" x14ac:dyDescent="0.15">
      <c r="B83" s="140">
        <v>42454</v>
      </c>
      <c r="C83" s="141" t="s">
        <v>135</v>
      </c>
      <c r="D83" s="141" t="s">
        <v>163</v>
      </c>
      <c r="E83" s="141" t="s">
        <v>164</v>
      </c>
      <c r="F83" s="142"/>
      <c r="G83" s="143">
        <v>21810</v>
      </c>
      <c r="H83" s="148"/>
    </row>
    <row r="84" spans="2:8" ht="18" hidden="1" customHeight="1" x14ac:dyDescent="0.15">
      <c r="B84" s="140">
        <v>42454</v>
      </c>
      <c r="C84" s="141" t="s">
        <v>135</v>
      </c>
      <c r="D84" s="141" t="s">
        <v>163</v>
      </c>
      <c r="E84" s="141" t="s">
        <v>165</v>
      </c>
      <c r="F84" s="142"/>
      <c r="G84" s="143">
        <v>16850</v>
      </c>
      <c r="H84" s="148"/>
    </row>
    <row r="85" spans="2:8" ht="18" hidden="1" customHeight="1" x14ac:dyDescent="0.15">
      <c r="B85" s="140">
        <v>42457</v>
      </c>
      <c r="C85" s="141" t="s">
        <v>135</v>
      </c>
      <c r="D85" s="141" t="s">
        <v>160</v>
      </c>
      <c r="E85" s="141" t="s">
        <v>204</v>
      </c>
      <c r="F85" s="142"/>
      <c r="G85" s="143">
        <v>716100</v>
      </c>
      <c r="H85" s="148"/>
    </row>
    <row r="86" spans="2:8" ht="18" hidden="1" customHeight="1" x14ac:dyDescent="0.15">
      <c r="B86" s="140">
        <v>42457</v>
      </c>
      <c r="C86" s="141" t="s">
        <v>135</v>
      </c>
      <c r="D86" s="141" t="s">
        <v>160</v>
      </c>
      <c r="E86" s="141" t="s">
        <v>162</v>
      </c>
      <c r="F86" s="142"/>
      <c r="G86" s="143">
        <v>88000</v>
      </c>
      <c r="H86" s="148"/>
    </row>
    <row r="87" spans="2:8" ht="18" hidden="1" customHeight="1" x14ac:dyDescent="0.15">
      <c r="B87" s="140">
        <v>42457</v>
      </c>
      <c r="C87" s="141" t="s">
        <v>135</v>
      </c>
      <c r="D87" s="141" t="s">
        <v>160</v>
      </c>
      <c r="E87" s="141" t="s">
        <v>169</v>
      </c>
      <c r="F87" s="142"/>
      <c r="G87" s="143">
        <v>11900000</v>
      </c>
      <c r="H87" s="148" t="s">
        <v>143</v>
      </c>
    </row>
    <row r="88" spans="2:8" ht="18" hidden="1" customHeight="1" x14ac:dyDescent="0.15">
      <c r="B88" s="140">
        <v>42457</v>
      </c>
      <c r="C88" s="141" t="s">
        <v>135</v>
      </c>
      <c r="D88" s="141" t="s">
        <v>138</v>
      </c>
      <c r="E88" s="141" t="s">
        <v>205</v>
      </c>
      <c r="F88" s="142"/>
      <c r="G88" s="143">
        <v>240000</v>
      </c>
      <c r="H88" s="148"/>
    </row>
    <row r="89" spans="2:8" ht="18" hidden="1" customHeight="1" x14ac:dyDescent="0.15">
      <c r="B89" s="140">
        <v>42457</v>
      </c>
      <c r="C89" s="141" t="s">
        <v>135</v>
      </c>
      <c r="D89" s="141" t="s">
        <v>148</v>
      </c>
      <c r="E89" s="141" t="s">
        <v>159</v>
      </c>
      <c r="F89" s="142"/>
      <c r="G89" s="143">
        <v>245000</v>
      </c>
      <c r="H89" s="148"/>
    </row>
    <row r="90" spans="2:8" ht="18" hidden="1" customHeight="1" x14ac:dyDescent="0.15">
      <c r="B90" s="140">
        <v>42457</v>
      </c>
      <c r="C90" s="141" t="s">
        <v>135</v>
      </c>
      <c r="D90" s="141" t="s">
        <v>148</v>
      </c>
      <c r="E90" s="141" t="s">
        <v>158</v>
      </c>
      <c r="F90" s="142"/>
      <c r="G90" s="143">
        <v>573700</v>
      </c>
      <c r="H90" s="148"/>
    </row>
    <row r="91" spans="2:8" ht="18" hidden="1" customHeight="1" x14ac:dyDescent="0.15">
      <c r="B91" s="140">
        <v>42458</v>
      </c>
      <c r="C91" s="141" t="s">
        <v>135</v>
      </c>
      <c r="D91" s="141" t="s">
        <v>160</v>
      </c>
      <c r="E91" s="141" t="s">
        <v>200</v>
      </c>
      <c r="F91" s="142"/>
      <c r="G91" s="143">
        <v>699600</v>
      </c>
      <c r="H91" s="148"/>
    </row>
    <row r="92" spans="2:8" ht="18" hidden="1" customHeight="1" x14ac:dyDescent="0.15">
      <c r="B92" s="140">
        <v>42459</v>
      </c>
      <c r="C92" s="141" t="s">
        <v>135</v>
      </c>
      <c r="D92" s="141" t="s">
        <v>172</v>
      </c>
      <c r="E92" s="141" t="s">
        <v>173</v>
      </c>
      <c r="F92" s="142"/>
      <c r="G92" s="143">
        <v>6000</v>
      </c>
      <c r="H92" s="148"/>
    </row>
    <row r="93" spans="2:8" ht="18" hidden="1" customHeight="1" x14ac:dyDescent="0.15">
      <c r="B93" s="140">
        <v>42459</v>
      </c>
      <c r="C93" s="141" t="s">
        <v>135</v>
      </c>
      <c r="D93" s="141" t="s">
        <v>160</v>
      </c>
      <c r="E93" s="141" t="s">
        <v>162</v>
      </c>
      <c r="F93" s="142"/>
      <c r="G93" s="143">
        <v>88000</v>
      </c>
      <c r="H93" s="148"/>
    </row>
    <row r="94" spans="2:8" ht="18" hidden="1" customHeight="1" x14ac:dyDescent="0.15">
      <c r="B94" s="140">
        <v>42460</v>
      </c>
      <c r="C94" s="141" t="s">
        <v>135</v>
      </c>
      <c r="D94" s="141" t="s">
        <v>166</v>
      </c>
      <c r="E94" s="141" t="s">
        <v>206</v>
      </c>
      <c r="F94" s="142">
        <v>8590000</v>
      </c>
      <c r="G94" s="143"/>
      <c r="H94" s="148" t="s">
        <v>143</v>
      </c>
    </row>
    <row r="95" spans="2:8" ht="18" hidden="1" customHeight="1" x14ac:dyDescent="0.15">
      <c r="B95" s="140">
        <v>42461</v>
      </c>
      <c r="C95" s="141" t="s">
        <v>135</v>
      </c>
      <c r="D95" s="141" t="s">
        <v>160</v>
      </c>
      <c r="E95" s="141" t="s">
        <v>176</v>
      </c>
      <c r="F95" s="142"/>
      <c r="G95" s="143">
        <v>3142656</v>
      </c>
      <c r="H95" s="148" t="s">
        <v>143</v>
      </c>
    </row>
    <row r="96" spans="2:8" ht="18" hidden="1" customHeight="1" x14ac:dyDescent="0.15">
      <c r="B96" s="140">
        <v>42461</v>
      </c>
      <c r="C96" s="141" t="s">
        <v>135</v>
      </c>
      <c r="D96" s="141" t="s">
        <v>170</v>
      </c>
      <c r="E96" s="141" t="s">
        <v>207</v>
      </c>
      <c r="F96" s="142"/>
      <c r="G96" s="143">
        <v>101100</v>
      </c>
      <c r="H96" s="148"/>
    </row>
    <row r="97" spans="2:8" ht="18" hidden="1" customHeight="1" x14ac:dyDescent="0.15">
      <c r="B97" s="140">
        <v>42464</v>
      </c>
      <c r="C97" s="141" t="s">
        <v>135</v>
      </c>
      <c r="D97" s="141" t="s">
        <v>160</v>
      </c>
      <c r="E97" s="141" t="s">
        <v>208</v>
      </c>
      <c r="F97" s="142"/>
      <c r="G97" s="143">
        <v>1000000</v>
      </c>
      <c r="H97" s="148"/>
    </row>
    <row r="98" spans="2:8" ht="18" hidden="1" customHeight="1" x14ac:dyDescent="0.15">
      <c r="B98" s="140">
        <v>42464</v>
      </c>
      <c r="C98" s="141" t="s">
        <v>135</v>
      </c>
      <c r="D98" s="141" t="s">
        <v>148</v>
      </c>
      <c r="E98" s="141" t="s">
        <v>149</v>
      </c>
      <c r="F98" s="142"/>
      <c r="G98" s="143">
        <v>60000</v>
      </c>
      <c r="H98" s="148"/>
    </row>
    <row r="99" spans="2:8" ht="18" hidden="1" customHeight="1" x14ac:dyDescent="0.15">
      <c r="B99" s="140">
        <v>42464</v>
      </c>
      <c r="C99" s="141" t="s">
        <v>135</v>
      </c>
      <c r="D99" s="141" t="s">
        <v>172</v>
      </c>
      <c r="E99" s="141" t="s">
        <v>173</v>
      </c>
      <c r="F99" s="142"/>
      <c r="G99" s="143">
        <v>6000</v>
      </c>
      <c r="H99" s="148"/>
    </row>
    <row r="100" spans="2:8" ht="18" hidden="1" customHeight="1" x14ac:dyDescent="0.15">
      <c r="B100" s="140">
        <v>42465</v>
      </c>
      <c r="C100" s="141" t="s">
        <v>135</v>
      </c>
      <c r="D100" s="141" t="s">
        <v>166</v>
      </c>
      <c r="E100" s="141" t="s">
        <v>175</v>
      </c>
      <c r="F100" s="142">
        <v>5585276</v>
      </c>
      <c r="G100" s="143"/>
      <c r="H100" s="148" t="s">
        <v>143</v>
      </c>
    </row>
    <row r="101" spans="2:8" ht="18" hidden="1" customHeight="1" x14ac:dyDescent="0.15">
      <c r="B101" s="140">
        <v>42466</v>
      </c>
      <c r="C101" s="141" t="s">
        <v>135</v>
      </c>
      <c r="D101" s="141" t="s">
        <v>150</v>
      </c>
      <c r="E101" s="141" t="s">
        <v>209</v>
      </c>
      <c r="F101" s="142"/>
      <c r="G101" s="143">
        <v>5200000</v>
      </c>
      <c r="H101" s="148" t="s">
        <v>143</v>
      </c>
    </row>
    <row r="102" spans="2:8" ht="18" hidden="1" customHeight="1" x14ac:dyDescent="0.15">
      <c r="B102" s="140">
        <v>42466</v>
      </c>
      <c r="C102" s="141" t="s">
        <v>135</v>
      </c>
      <c r="D102" s="141" t="s">
        <v>150</v>
      </c>
      <c r="E102" s="141" t="s">
        <v>182</v>
      </c>
      <c r="F102" s="142"/>
      <c r="G102" s="143">
        <v>2567593</v>
      </c>
      <c r="H102" s="148" t="s">
        <v>143</v>
      </c>
    </row>
    <row r="103" spans="2:8" ht="18" hidden="1" customHeight="1" x14ac:dyDescent="0.15">
      <c r="B103" s="140">
        <v>42466</v>
      </c>
      <c r="C103" s="141" t="s">
        <v>135</v>
      </c>
      <c r="D103" s="141" t="s">
        <v>178</v>
      </c>
      <c r="E103" s="141" t="s">
        <v>181</v>
      </c>
      <c r="F103" s="142"/>
      <c r="G103" s="143">
        <v>736000</v>
      </c>
      <c r="H103" s="148" t="s">
        <v>143</v>
      </c>
    </row>
    <row r="104" spans="2:8" ht="18" hidden="1" customHeight="1" x14ac:dyDescent="0.15">
      <c r="B104" s="140">
        <v>42466</v>
      </c>
      <c r="C104" s="141" t="s">
        <v>135</v>
      </c>
      <c r="D104" s="141" t="s">
        <v>160</v>
      </c>
      <c r="E104" s="141" t="s">
        <v>210</v>
      </c>
      <c r="F104" s="142"/>
      <c r="G104" s="143">
        <v>287100</v>
      </c>
      <c r="H104" s="148"/>
    </row>
    <row r="105" spans="2:8" ht="18" hidden="1" customHeight="1" x14ac:dyDescent="0.15">
      <c r="B105" s="140">
        <v>42466</v>
      </c>
      <c r="C105" s="141" t="s">
        <v>135</v>
      </c>
      <c r="D105" s="141" t="s">
        <v>160</v>
      </c>
      <c r="E105" s="141" t="s">
        <v>211</v>
      </c>
      <c r="F105" s="142"/>
      <c r="G105" s="143">
        <v>88000</v>
      </c>
      <c r="H105" s="148"/>
    </row>
    <row r="106" spans="2:8" ht="18" hidden="1" customHeight="1" x14ac:dyDescent="0.15">
      <c r="B106" s="140">
        <v>42466</v>
      </c>
      <c r="C106" s="141" t="s">
        <v>135</v>
      </c>
      <c r="D106" s="141" t="s">
        <v>172</v>
      </c>
      <c r="E106" s="141" t="s">
        <v>173</v>
      </c>
      <c r="F106" s="142"/>
      <c r="G106" s="143">
        <v>6000</v>
      </c>
      <c r="H106" s="148"/>
    </row>
    <row r="107" spans="2:8" ht="18" hidden="1" customHeight="1" x14ac:dyDescent="0.15">
      <c r="B107" s="140">
        <v>42466</v>
      </c>
      <c r="C107" s="141" t="s">
        <v>135</v>
      </c>
      <c r="D107" s="141" t="s">
        <v>160</v>
      </c>
      <c r="E107" s="141" t="s">
        <v>177</v>
      </c>
      <c r="F107" s="142"/>
      <c r="G107" s="143">
        <v>1070000</v>
      </c>
      <c r="H107" s="148" t="s">
        <v>143</v>
      </c>
    </row>
    <row r="108" spans="2:8" ht="18" hidden="1" customHeight="1" x14ac:dyDescent="0.15">
      <c r="B108" s="140">
        <v>42468</v>
      </c>
      <c r="C108" s="141" t="s">
        <v>135</v>
      </c>
      <c r="D108" s="141" t="s">
        <v>160</v>
      </c>
      <c r="E108" s="141" t="s">
        <v>169</v>
      </c>
      <c r="F108" s="142"/>
      <c r="G108" s="143">
        <v>5000000</v>
      </c>
      <c r="H108" s="148" t="s">
        <v>143</v>
      </c>
    </row>
    <row r="109" spans="2:8" ht="18" hidden="1" customHeight="1" x14ac:dyDescent="0.15">
      <c r="B109" s="140">
        <v>42471</v>
      </c>
      <c r="C109" s="141" t="s">
        <v>135</v>
      </c>
      <c r="D109" s="141" t="s">
        <v>156</v>
      </c>
      <c r="E109" s="141" t="s">
        <v>212</v>
      </c>
      <c r="F109" s="142">
        <v>12850000</v>
      </c>
      <c r="G109" s="143"/>
      <c r="H109" s="148" t="s">
        <v>217</v>
      </c>
    </row>
    <row r="110" spans="2:8" ht="18" hidden="1" customHeight="1" x14ac:dyDescent="0.15">
      <c r="B110" s="140">
        <v>42472</v>
      </c>
      <c r="C110" s="141" t="s">
        <v>135</v>
      </c>
      <c r="D110" s="141" t="s">
        <v>190</v>
      </c>
      <c r="E110" s="141" t="s">
        <v>213</v>
      </c>
      <c r="F110" s="142"/>
      <c r="G110" s="143">
        <v>1800000</v>
      </c>
      <c r="H110" s="148"/>
    </row>
    <row r="111" spans="2:8" ht="18" hidden="1" customHeight="1" x14ac:dyDescent="0.15">
      <c r="B111" s="140">
        <v>42472</v>
      </c>
      <c r="C111" s="141" t="s">
        <v>135</v>
      </c>
      <c r="D111" s="141" t="s">
        <v>214</v>
      </c>
      <c r="E111" s="141" t="s">
        <v>215</v>
      </c>
      <c r="F111" s="142"/>
      <c r="G111" s="143">
        <v>10000000</v>
      </c>
      <c r="H111" s="148"/>
    </row>
    <row r="112" spans="2:8" ht="18" hidden="1" customHeight="1" x14ac:dyDescent="0.15">
      <c r="B112" s="140">
        <v>42472</v>
      </c>
      <c r="C112" s="141" t="s">
        <v>135</v>
      </c>
      <c r="D112" s="141" t="s">
        <v>172</v>
      </c>
      <c r="E112" s="141" t="s">
        <v>173</v>
      </c>
      <c r="F112" s="142"/>
      <c r="G112" s="143">
        <v>6000</v>
      </c>
      <c r="H112" s="148"/>
    </row>
    <row r="113" spans="2:8" ht="18" hidden="1" customHeight="1" x14ac:dyDescent="0.15">
      <c r="B113" s="140">
        <v>42472</v>
      </c>
      <c r="C113" s="141" t="s">
        <v>135</v>
      </c>
      <c r="D113" s="141" t="s">
        <v>156</v>
      </c>
      <c r="E113" s="141" t="s">
        <v>216</v>
      </c>
      <c r="F113" s="142">
        <v>24000000</v>
      </c>
      <c r="G113" s="143"/>
      <c r="H113" s="148" t="s">
        <v>217</v>
      </c>
    </row>
    <row r="114" spans="2:8" ht="18" hidden="1" customHeight="1" x14ac:dyDescent="0.15">
      <c r="B114" s="211">
        <v>42472</v>
      </c>
      <c r="C114" s="212" t="s">
        <v>135</v>
      </c>
      <c r="D114" s="212" t="s">
        <v>144</v>
      </c>
      <c r="E114" s="212" t="s">
        <v>217</v>
      </c>
      <c r="F114" s="213"/>
      <c r="G114" s="214">
        <v>2000000</v>
      </c>
      <c r="H114" s="215">
        <v>2000000</v>
      </c>
    </row>
    <row r="115" spans="2:8" ht="18" hidden="1" customHeight="1" x14ac:dyDescent="0.15">
      <c r="B115" s="140">
        <v>42472</v>
      </c>
      <c r="C115" s="141" t="s">
        <v>135</v>
      </c>
      <c r="D115" s="141" t="s">
        <v>160</v>
      </c>
      <c r="E115" s="141" t="s">
        <v>169</v>
      </c>
      <c r="F115" s="142"/>
      <c r="G115" s="143">
        <v>2661808</v>
      </c>
      <c r="H115" s="148" t="s">
        <v>143</v>
      </c>
    </row>
    <row r="116" spans="2:8" ht="18" hidden="1" customHeight="1" x14ac:dyDescent="0.15">
      <c r="B116" s="140">
        <v>42472</v>
      </c>
      <c r="C116" s="141" t="s">
        <v>135</v>
      </c>
      <c r="D116" s="141" t="s">
        <v>150</v>
      </c>
      <c r="E116" s="141" t="s">
        <v>153</v>
      </c>
      <c r="F116" s="142"/>
      <c r="G116" s="143">
        <v>4000000</v>
      </c>
      <c r="H116" s="148"/>
    </row>
    <row r="117" spans="2:8" ht="18" hidden="1" customHeight="1" x14ac:dyDescent="0.15">
      <c r="B117" s="140">
        <v>42472</v>
      </c>
      <c r="C117" s="141" t="s">
        <v>135</v>
      </c>
      <c r="D117" s="141" t="s">
        <v>150</v>
      </c>
      <c r="E117" s="141" t="s">
        <v>151</v>
      </c>
      <c r="F117" s="142"/>
      <c r="G117" s="143">
        <v>3100000</v>
      </c>
      <c r="H117" s="148"/>
    </row>
    <row r="118" spans="2:8" ht="18" hidden="1" customHeight="1" x14ac:dyDescent="0.15">
      <c r="B118" s="140">
        <v>42472</v>
      </c>
      <c r="C118" s="141" t="s">
        <v>135</v>
      </c>
      <c r="D118" s="141" t="s">
        <v>150</v>
      </c>
      <c r="E118" s="141" t="s">
        <v>152</v>
      </c>
      <c r="F118" s="142"/>
      <c r="G118" s="143">
        <v>3100000</v>
      </c>
      <c r="H118" s="148"/>
    </row>
    <row r="119" spans="2:8" ht="18" hidden="1" customHeight="1" x14ac:dyDescent="0.15">
      <c r="B119" s="140">
        <v>42472</v>
      </c>
      <c r="C119" s="141" t="s">
        <v>135</v>
      </c>
      <c r="D119" s="141" t="s">
        <v>154</v>
      </c>
      <c r="E119" s="141" t="s">
        <v>218</v>
      </c>
      <c r="F119" s="142"/>
      <c r="G119" s="143">
        <v>421707</v>
      </c>
      <c r="H119" s="148"/>
    </row>
    <row r="120" spans="2:8" ht="18" hidden="1" customHeight="1" x14ac:dyDescent="0.15">
      <c r="B120" s="140">
        <v>42472</v>
      </c>
      <c r="C120" s="141" t="s">
        <v>135</v>
      </c>
      <c r="D120" s="141" t="s">
        <v>214</v>
      </c>
      <c r="E120" s="141" t="s">
        <v>545</v>
      </c>
      <c r="F120" s="142"/>
      <c r="G120" s="143">
        <v>8000000</v>
      </c>
      <c r="H120" s="148" t="s">
        <v>547</v>
      </c>
    </row>
    <row r="121" spans="2:8" ht="18" hidden="1" customHeight="1" x14ac:dyDescent="0.15">
      <c r="B121" s="140">
        <v>42472</v>
      </c>
      <c r="C121" s="141" t="s">
        <v>135</v>
      </c>
      <c r="D121" s="141" t="s">
        <v>148</v>
      </c>
      <c r="E121" s="141" t="s">
        <v>149</v>
      </c>
      <c r="F121" s="142"/>
      <c r="G121" s="143">
        <v>2000000</v>
      </c>
      <c r="H121" s="148"/>
    </row>
    <row r="122" spans="2:8" ht="18" hidden="1" customHeight="1" x14ac:dyDescent="0.15">
      <c r="B122" s="140">
        <v>42475</v>
      </c>
      <c r="C122" s="141" t="s">
        <v>135</v>
      </c>
      <c r="D122" s="141" t="s">
        <v>166</v>
      </c>
      <c r="E122" s="141" t="s">
        <v>186</v>
      </c>
      <c r="F122" s="142">
        <v>777656</v>
      </c>
      <c r="G122" s="143"/>
      <c r="H122" s="148" t="s">
        <v>143</v>
      </c>
    </row>
    <row r="123" spans="2:8" ht="18" hidden="1" customHeight="1" x14ac:dyDescent="0.15">
      <c r="B123" s="211">
        <v>42478</v>
      </c>
      <c r="C123" s="212" t="s">
        <v>135</v>
      </c>
      <c r="D123" s="212" t="s">
        <v>144</v>
      </c>
      <c r="E123" s="212" t="s">
        <v>217</v>
      </c>
      <c r="F123" s="213">
        <v>1000000</v>
      </c>
      <c r="G123" s="214"/>
      <c r="H123" s="215">
        <v>1000000</v>
      </c>
    </row>
    <row r="124" spans="2:8" ht="18" hidden="1" customHeight="1" x14ac:dyDescent="0.15">
      <c r="B124" s="140">
        <v>42478</v>
      </c>
      <c r="C124" s="141" t="s">
        <v>135</v>
      </c>
      <c r="D124" s="141" t="s">
        <v>146</v>
      </c>
      <c r="E124" s="141" t="s">
        <v>222</v>
      </c>
      <c r="F124" s="142">
        <v>400000</v>
      </c>
      <c r="G124" s="143"/>
      <c r="H124" s="148"/>
    </row>
    <row r="125" spans="2:8" ht="18" hidden="1" customHeight="1" x14ac:dyDescent="0.15">
      <c r="B125" s="140">
        <v>42478</v>
      </c>
      <c r="C125" s="141" t="s">
        <v>135</v>
      </c>
      <c r="D125" s="141" t="s">
        <v>154</v>
      </c>
      <c r="E125" s="141" t="s">
        <v>219</v>
      </c>
      <c r="F125" s="142"/>
      <c r="G125" s="143">
        <v>540000</v>
      </c>
      <c r="H125" s="148"/>
    </row>
    <row r="126" spans="2:8" ht="18" hidden="1" customHeight="1" x14ac:dyDescent="0.15">
      <c r="B126" s="140">
        <v>42478</v>
      </c>
      <c r="C126" s="141" t="s">
        <v>135</v>
      </c>
      <c r="D126" s="141" t="s">
        <v>178</v>
      </c>
      <c r="E126" s="141" t="s">
        <v>197</v>
      </c>
      <c r="F126" s="142"/>
      <c r="G126" s="143">
        <v>300000</v>
      </c>
      <c r="H126" s="148" t="s">
        <v>143</v>
      </c>
    </row>
    <row r="127" spans="2:8" ht="18" hidden="1" customHeight="1" x14ac:dyDescent="0.15">
      <c r="B127" s="140">
        <v>42478</v>
      </c>
      <c r="C127" s="141" t="s">
        <v>135</v>
      </c>
      <c r="D127" s="141" t="s">
        <v>220</v>
      </c>
      <c r="E127" s="141" t="s">
        <v>221</v>
      </c>
      <c r="F127" s="142"/>
      <c r="G127" s="143">
        <v>130000</v>
      </c>
      <c r="H127" s="148"/>
    </row>
    <row r="128" spans="2:8" ht="18" hidden="1" customHeight="1" x14ac:dyDescent="0.15">
      <c r="B128" s="140">
        <v>42478</v>
      </c>
      <c r="C128" s="141" t="s">
        <v>135</v>
      </c>
      <c r="D128" s="141" t="s">
        <v>190</v>
      </c>
      <c r="E128" s="141" t="s">
        <v>191</v>
      </c>
      <c r="F128" s="142"/>
      <c r="G128" s="143">
        <v>55000</v>
      </c>
      <c r="H128" s="148"/>
    </row>
    <row r="129" spans="2:8" ht="18" hidden="1" customHeight="1" x14ac:dyDescent="0.15">
      <c r="B129" s="140">
        <v>42478</v>
      </c>
      <c r="C129" s="141" t="s">
        <v>135</v>
      </c>
      <c r="D129" s="141" t="s">
        <v>160</v>
      </c>
      <c r="E129" s="141" t="s">
        <v>192</v>
      </c>
      <c r="F129" s="142"/>
      <c r="G129" s="143">
        <v>500000</v>
      </c>
      <c r="H129" s="148"/>
    </row>
    <row r="130" spans="2:8" ht="18" hidden="1" customHeight="1" x14ac:dyDescent="0.15">
      <c r="B130" s="140">
        <v>42481</v>
      </c>
      <c r="C130" s="141" t="s">
        <v>135</v>
      </c>
      <c r="D130" s="141" t="s">
        <v>146</v>
      </c>
      <c r="E130" s="141" t="s">
        <v>222</v>
      </c>
      <c r="F130" s="142">
        <v>3000000</v>
      </c>
      <c r="G130" s="143"/>
      <c r="H130" s="148"/>
    </row>
    <row r="131" spans="2:8" ht="18" hidden="1" customHeight="1" x14ac:dyDescent="0.15">
      <c r="B131" s="140">
        <v>42481</v>
      </c>
      <c r="C131" s="141" t="s">
        <v>135</v>
      </c>
      <c r="D131" s="141" t="s">
        <v>190</v>
      </c>
      <c r="E131" s="141" t="s">
        <v>213</v>
      </c>
      <c r="F131" s="142"/>
      <c r="G131" s="143">
        <v>2000000</v>
      </c>
      <c r="H131" s="148"/>
    </row>
    <row r="132" spans="2:8" ht="18" hidden="1" customHeight="1" x14ac:dyDescent="0.15">
      <c r="B132" s="140">
        <v>42481</v>
      </c>
      <c r="C132" s="141" t="s">
        <v>135</v>
      </c>
      <c r="D132" s="141" t="s">
        <v>160</v>
      </c>
      <c r="E132" s="141" t="s">
        <v>192</v>
      </c>
      <c r="F132" s="142"/>
      <c r="G132" s="143">
        <v>1000000</v>
      </c>
      <c r="H132" s="148"/>
    </row>
    <row r="133" spans="2:8" ht="18" hidden="1" customHeight="1" x14ac:dyDescent="0.15">
      <c r="B133" s="140">
        <v>42481</v>
      </c>
      <c r="C133" s="141" t="s">
        <v>135</v>
      </c>
      <c r="D133" s="141" t="s">
        <v>201</v>
      </c>
      <c r="E133" s="141" t="s">
        <v>223</v>
      </c>
      <c r="F133" s="142"/>
      <c r="G133" s="143">
        <v>110000</v>
      </c>
      <c r="H133" s="148"/>
    </row>
    <row r="134" spans="2:8" ht="18" hidden="1" customHeight="1" x14ac:dyDescent="0.15">
      <c r="B134" s="140">
        <v>42481</v>
      </c>
      <c r="C134" s="141" t="s">
        <v>135</v>
      </c>
      <c r="D134" s="141" t="s">
        <v>160</v>
      </c>
      <c r="E134" s="141" t="s">
        <v>224</v>
      </c>
      <c r="F134" s="142"/>
      <c r="G134" s="143">
        <v>63500</v>
      </c>
      <c r="H134" s="148"/>
    </row>
    <row r="135" spans="2:8" ht="18" hidden="1" customHeight="1" x14ac:dyDescent="0.15">
      <c r="B135" s="140">
        <v>42485</v>
      </c>
      <c r="C135" s="141" t="s">
        <v>135</v>
      </c>
      <c r="D135" s="141" t="s">
        <v>163</v>
      </c>
      <c r="E135" s="141" t="s">
        <v>164</v>
      </c>
      <c r="F135" s="142"/>
      <c r="G135" s="143">
        <v>21610</v>
      </c>
      <c r="H135" s="148"/>
    </row>
    <row r="136" spans="2:8" ht="18" hidden="1" customHeight="1" x14ac:dyDescent="0.15">
      <c r="B136" s="140">
        <v>42485</v>
      </c>
      <c r="C136" s="141" t="s">
        <v>135</v>
      </c>
      <c r="D136" s="141" t="s">
        <v>163</v>
      </c>
      <c r="E136" s="141" t="s">
        <v>165</v>
      </c>
      <c r="F136" s="142"/>
      <c r="G136" s="143">
        <v>16980</v>
      </c>
      <c r="H136" s="148"/>
    </row>
    <row r="137" spans="2:8" ht="18" hidden="1" customHeight="1" x14ac:dyDescent="0.15">
      <c r="B137" s="140">
        <v>42487</v>
      </c>
      <c r="C137" s="141" t="s">
        <v>135</v>
      </c>
      <c r="D137" s="141" t="s">
        <v>201</v>
      </c>
      <c r="E137" s="141" t="s">
        <v>225</v>
      </c>
      <c r="F137" s="142"/>
      <c r="G137" s="143">
        <v>77000</v>
      </c>
      <c r="H137" s="148"/>
    </row>
    <row r="138" spans="2:8" ht="18" hidden="1" customHeight="1" x14ac:dyDescent="0.15">
      <c r="B138" s="140">
        <v>42492</v>
      </c>
      <c r="C138" s="141" t="s">
        <v>135</v>
      </c>
      <c r="D138" s="141" t="s">
        <v>156</v>
      </c>
      <c r="E138" s="141" t="s">
        <v>226</v>
      </c>
      <c r="F138" s="142">
        <v>49000000</v>
      </c>
      <c r="G138" s="143"/>
      <c r="H138" s="148" t="s">
        <v>217</v>
      </c>
    </row>
    <row r="139" spans="2:8" ht="18" hidden="1" customHeight="1" x14ac:dyDescent="0.15">
      <c r="B139" s="140">
        <v>42493</v>
      </c>
      <c r="C139" s="141" t="s">
        <v>135</v>
      </c>
      <c r="D139" s="141" t="s">
        <v>178</v>
      </c>
      <c r="E139" s="141" t="s">
        <v>228</v>
      </c>
      <c r="F139" s="142"/>
      <c r="G139" s="143">
        <v>3000000</v>
      </c>
      <c r="H139" s="148"/>
    </row>
    <row r="140" spans="2:8" ht="18" hidden="1" customHeight="1" x14ac:dyDescent="0.15">
      <c r="B140" s="140">
        <v>42493</v>
      </c>
      <c r="C140" s="141" t="s">
        <v>135</v>
      </c>
      <c r="D140" s="141" t="s">
        <v>514</v>
      </c>
      <c r="E140" s="141" t="s">
        <v>227</v>
      </c>
      <c r="F140" s="142"/>
      <c r="G140" s="143">
        <v>700000</v>
      </c>
      <c r="H140" s="148"/>
    </row>
    <row r="141" spans="2:8" ht="18" hidden="1" customHeight="1" x14ac:dyDescent="0.15">
      <c r="B141" s="140">
        <v>42493</v>
      </c>
      <c r="C141" s="141" t="s">
        <v>135</v>
      </c>
      <c r="D141" s="141" t="s">
        <v>190</v>
      </c>
      <c r="E141" s="141" t="s">
        <v>229</v>
      </c>
      <c r="F141" s="142"/>
      <c r="G141" s="143">
        <v>55000</v>
      </c>
      <c r="H141" s="148"/>
    </row>
    <row r="142" spans="2:8" ht="18" hidden="1" customHeight="1" x14ac:dyDescent="0.15">
      <c r="B142" s="140">
        <v>42493</v>
      </c>
      <c r="C142" s="141" t="s">
        <v>135</v>
      </c>
      <c r="D142" s="141" t="s">
        <v>148</v>
      </c>
      <c r="E142" s="141" t="s">
        <v>149</v>
      </c>
      <c r="F142" s="142"/>
      <c r="G142" s="143">
        <v>194418</v>
      </c>
      <c r="H142" s="148"/>
    </row>
    <row r="143" spans="2:8" ht="18" hidden="1" customHeight="1" x14ac:dyDescent="0.15">
      <c r="B143" s="140">
        <v>42493</v>
      </c>
      <c r="C143" s="141" t="s">
        <v>135</v>
      </c>
      <c r="D143" s="141" t="s">
        <v>201</v>
      </c>
      <c r="E143" s="141" t="s">
        <v>230</v>
      </c>
      <c r="F143" s="142"/>
      <c r="G143" s="143">
        <v>99000</v>
      </c>
      <c r="H143" s="148"/>
    </row>
    <row r="144" spans="2:8" ht="18" hidden="1" customHeight="1" x14ac:dyDescent="0.15">
      <c r="B144" s="140">
        <v>42494</v>
      </c>
      <c r="C144" s="141" t="s">
        <v>135</v>
      </c>
      <c r="D144" s="141" t="s">
        <v>156</v>
      </c>
      <c r="E144" s="141" t="s">
        <v>226</v>
      </c>
      <c r="F144" s="142">
        <v>10000000</v>
      </c>
      <c r="G144" s="143"/>
      <c r="H144" s="148" t="s">
        <v>217</v>
      </c>
    </row>
    <row r="145" spans="2:8" ht="18" hidden="1" customHeight="1" x14ac:dyDescent="0.15">
      <c r="B145" s="140">
        <v>42494</v>
      </c>
      <c r="C145" s="141" t="s">
        <v>135</v>
      </c>
      <c r="D145" s="141" t="s">
        <v>160</v>
      </c>
      <c r="E145" s="141" t="s">
        <v>231</v>
      </c>
      <c r="F145" s="142"/>
      <c r="G145" s="143">
        <v>10000000</v>
      </c>
      <c r="H145" s="148"/>
    </row>
    <row r="146" spans="2:8" ht="18" hidden="1" customHeight="1" x14ac:dyDescent="0.15">
      <c r="B146" s="140">
        <v>42494</v>
      </c>
      <c r="C146" s="141" t="s">
        <v>135</v>
      </c>
      <c r="D146" s="141" t="s">
        <v>148</v>
      </c>
      <c r="E146" s="141" t="s">
        <v>158</v>
      </c>
      <c r="F146" s="142"/>
      <c r="G146" s="143">
        <v>873800</v>
      </c>
      <c r="H146" s="148"/>
    </row>
    <row r="147" spans="2:8" ht="18" hidden="1" customHeight="1" x14ac:dyDescent="0.15">
      <c r="B147" s="140">
        <v>42494</v>
      </c>
      <c r="C147" s="141" t="s">
        <v>135</v>
      </c>
      <c r="D147" s="141" t="s">
        <v>178</v>
      </c>
      <c r="E147" s="141" t="s">
        <v>232</v>
      </c>
      <c r="F147" s="142"/>
      <c r="G147" s="143">
        <v>220000</v>
      </c>
      <c r="H147" s="148"/>
    </row>
    <row r="148" spans="2:8" ht="18" hidden="1" customHeight="1" x14ac:dyDescent="0.15">
      <c r="B148" s="140">
        <v>42494</v>
      </c>
      <c r="C148" s="141" t="s">
        <v>135</v>
      </c>
      <c r="D148" s="141" t="s">
        <v>214</v>
      </c>
      <c r="E148" s="141" t="s">
        <v>546</v>
      </c>
      <c r="F148" s="142"/>
      <c r="G148" s="143">
        <v>10000000</v>
      </c>
      <c r="H148" s="148" t="s">
        <v>548</v>
      </c>
    </row>
    <row r="149" spans="2:8" ht="18" hidden="1" customHeight="1" x14ac:dyDescent="0.15">
      <c r="B149" s="140">
        <v>42494</v>
      </c>
      <c r="C149" s="141" t="s">
        <v>135</v>
      </c>
      <c r="D149" s="141" t="s">
        <v>214</v>
      </c>
      <c r="E149" s="141" t="s">
        <v>233</v>
      </c>
      <c r="F149" s="142"/>
      <c r="G149" s="143">
        <v>500000</v>
      </c>
      <c r="H149" s="148"/>
    </row>
    <row r="150" spans="2:8" ht="18" hidden="1" customHeight="1" x14ac:dyDescent="0.15">
      <c r="B150" s="140">
        <v>42494</v>
      </c>
      <c r="C150" s="141" t="s">
        <v>135</v>
      </c>
      <c r="D150" s="141" t="s">
        <v>172</v>
      </c>
      <c r="E150" s="141" t="s">
        <v>234</v>
      </c>
      <c r="F150" s="142"/>
      <c r="G150" s="143">
        <v>475000</v>
      </c>
      <c r="H150" s="148"/>
    </row>
    <row r="151" spans="2:8" ht="18" hidden="1" customHeight="1" x14ac:dyDescent="0.15">
      <c r="B151" s="140">
        <v>42494</v>
      </c>
      <c r="C151" s="141" t="s">
        <v>135</v>
      </c>
      <c r="D151" s="141" t="s">
        <v>172</v>
      </c>
      <c r="E151" s="141" t="s">
        <v>235</v>
      </c>
      <c r="F151" s="142"/>
      <c r="G151" s="143">
        <v>385000</v>
      </c>
      <c r="H151" s="148"/>
    </row>
    <row r="152" spans="2:8" ht="18" hidden="1" customHeight="1" x14ac:dyDescent="0.15">
      <c r="B152" s="140">
        <v>42494</v>
      </c>
      <c r="C152" s="141" t="s">
        <v>135</v>
      </c>
      <c r="D152" s="141" t="s">
        <v>172</v>
      </c>
      <c r="E152" s="141" t="s">
        <v>235</v>
      </c>
      <c r="F152" s="142"/>
      <c r="G152" s="143">
        <v>1105720</v>
      </c>
      <c r="H152" s="148"/>
    </row>
    <row r="153" spans="2:8" ht="18" hidden="1" customHeight="1" x14ac:dyDescent="0.15">
      <c r="B153" s="140">
        <v>42494</v>
      </c>
      <c r="C153" s="141" t="s">
        <v>135</v>
      </c>
      <c r="D153" s="141" t="s">
        <v>214</v>
      </c>
      <c r="E153" s="141" t="s">
        <v>192</v>
      </c>
      <c r="F153" s="142"/>
      <c r="G153" s="143">
        <v>2795070</v>
      </c>
      <c r="H153" s="148"/>
    </row>
    <row r="154" spans="2:8" ht="18" hidden="1" customHeight="1" x14ac:dyDescent="0.15">
      <c r="B154" s="140">
        <v>42494</v>
      </c>
      <c r="C154" s="141" t="s">
        <v>135</v>
      </c>
      <c r="D154" s="141" t="s">
        <v>214</v>
      </c>
      <c r="E154" s="141" t="s">
        <v>236</v>
      </c>
      <c r="F154" s="142"/>
      <c r="G154" s="143">
        <v>1886140</v>
      </c>
      <c r="H154" s="148"/>
    </row>
    <row r="155" spans="2:8" ht="18" hidden="1" customHeight="1" x14ac:dyDescent="0.15">
      <c r="B155" s="140">
        <v>42494</v>
      </c>
      <c r="C155" s="141" t="s">
        <v>135</v>
      </c>
      <c r="D155" s="141" t="s">
        <v>214</v>
      </c>
      <c r="E155" s="141" t="s">
        <v>237</v>
      </c>
      <c r="F155" s="142"/>
      <c r="G155" s="143">
        <v>413710</v>
      </c>
      <c r="H155" s="148"/>
    </row>
    <row r="156" spans="2:8" ht="18" hidden="1" customHeight="1" x14ac:dyDescent="0.15">
      <c r="B156" s="140">
        <v>42494</v>
      </c>
      <c r="C156" s="141" t="s">
        <v>135</v>
      </c>
      <c r="D156" s="141" t="s">
        <v>214</v>
      </c>
      <c r="E156" s="141" t="s">
        <v>238</v>
      </c>
      <c r="F156" s="142"/>
      <c r="G156" s="143">
        <v>1539170</v>
      </c>
      <c r="H156" s="148"/>
    </row>
    <row r="157" spans="2:8" ht="18" hidden="1" customHeight="1" x14ac:dyDescent="0.15">
      <c r="B157" s="140">
        <v>42494</v>
      </c>
      <c r="C157" s="141" t="s">
        <v>135</v>
      </c>
      <c r="D157" s="141" t="s">
        <v>214</v>
      </c>
      <c r="E157" s="141" t="s">
        <v>239</v>
      </c>
      <c r="F157" s="142"/>
      <c r="G157" s="143">
        <v>2043320</v>
      </c>
      <c r="H157" s="148"/>
    </row>
    <row r="158" spans="2:8" ht="18" hidden="1" customHeight="1" x14ac:dyDescent="0.15">
      <c r="B158" s="140">
        <v>42494</v>
      </c>
      <c r="C158" s="141" t="s">
        <v>135</v>
      </c>
      <c r="D158" s="141" t="s">
        <v>214</v>
      </c>
      <c r="E158" s="141" t="s">
        <v>240</v>
      </c>
      <c r="F158" s="142"/>
      <c r="G158" s="143">
        <v>1154380</v>
      </c>
      <c r="H158" s="148"/>
    </row>
    <row r="159" spans="2:8" ht="18" hidden="1" customHeight="1" x14ac:dyDescent="0.15">
      <c r="B159" s="140">
        <v>42494</v>
      </c>
      <c r="C159" s="141" t="s">
        <v>135</v>
      </c>
      <c r="D159" s="141" t="s">
        <v>214</v>
      </c>
      <c r="E159" s="141" t="s">
        <v>192</v>
      </c>
      <c r="F159" s="142"/>
      <c r="G159" s="143">
        <v>5375150</v>
      </c>
      <c r="H159" s="148"/>
    </row>
    <row r="160" spans="2:8" ht="18" hidden="1" customHeight="1" x14ac:dyDescent="0.15">
      <c r="B160" s="140">
        <v>42494</v>
      </c>
      <c r="C160" s="141" t="s">
        <v>135</v>
      </c>
      <c r="D160" s="141" t="s">
        <v>214</v>
      </c>
      <c r="E160" s="141" t="s">
        <v>236</v>
      </c>
      <c r="F160" s="142"/>
      <c r="G160" s="143">
        <v>1728960</v>
      </c>
      <c r="H160" s="148"/>
    </row>
    <row r="161" spans="2:8" ht="18" hidden="1" customHeight="1" x14ac:dyDescent="0.15">
      <c r="B161" s="140">
        <v>42494</v>
      </c>
      <c r="C161" s="141" t="s">
        <v>135</v>
      </c>
      <c r="D161" s="141" t="s">
        <v>214</v>
      </c>
      <c r="E161" s="141" t="s">
        <v>237</v>
      </c>
      <c r="F161" s="142"/>
      <c r="G161" s="143">
        <v>1379020</v>
      </c>
      <c r="H161" s="148"/>
    </row>
    <row r="162" spans="2:8" ht="18" hidden="1" customHeight="1" x14ac:dyDescent="0.15">
      <c r="B162" s="140">
        <v>42494</v>
      </c>
      <c r="C162" s="141" t="s">
        <v>135</v>
      </c>
      <c r="D162" s="141" t="s">
        <v>214</v>
      </c>
      <c r="E162" s="141" t="s">
        <v>238</v>
      </c>
      <c r="F162" s="142"/>
      <c r="G162" s="143">
        <v>2308760</v>
      </c>
      <c r="H162" s="148"/>
    </row>
    <row r="163" spans="2:8" ht="18" hidden="1" customHeight="1" x14ac:dyDescent="0.15">
      <c r="B163" s="140">
        <v>42494</v>
      </c>
      <c r="C163" s="141" t="s">
        <v>135</v>
      </c>
      <c r="D163" s="141" t="s">
        <v>214</v>
      </c>
      <c r="E163" s="141" t="s">
        <v>239</v>
      </c>
      <c r="F163" s="142"/>
      <c r="G163" s="143">
        <v>3929450</v>
      </c>
      <c r="H163" s="148"/>
    </row>
    <row r="164" spans="2:8" ht="18" hidden="1" customHeight="1" x14ac:dyDescent="0.15">
      <c r="B164" s="140">
        <v>42494</v>
      </c>
      <c r="C164" s="141" t="s">
        <v>135</v>
      </c>
      <c r="D164" s="141" t="s">
        <v>214</v>
      </c>
      <c r="E164" s="141" t="s">
        <v>240</v>
      </c>
      <c r="F164" s="142"/>
      <c r="G164" s="143">
        <v>513060</v>
      </c>
      <c r="H164" s="148"/>
    </row>
    <row r="165" spans="2:8" ht="18" hidden="1" customHeight="1" x14ac:dyDescent="0.15">
      <c r="B165" s="140">
        <v>42494</v>
      </c>
      <c r="C165" s="141" t="s">
        <v>135</v>
      </c>
      <c r="D165" s="141" t="s">
        <v>214</v>
      </c>
      <c r="E165" s="141" t="s">
        <v>241</v>
      </c>
      <c r="F165" s="142"/>
      <c r="G165" s="143">
        <v>2999720</v>
      </c>
      <c r="H165" s="148"/>
    </row>
    <row r="166" spans="2:8" ht="18" hidden="1" customHeight="1" x14ac:dyDescent="0.15">
      <c r="B166" s="140">
        <v>42494</v>
      </c>
      <c r="C166" s="141" t="s">
        <v>135</v>
      </c>
      <c r="D166" s="141" t="s">
        <v>214</v>
      </c>
      <c r="E166" s="141" t="s">
        <v>242</v>
      </c>
      <c r="F166" s="142"/>
      <c r="G166" s="143">
        <v>529370</v>
      </c>
      <c r="H166" s="148"/>
    </row>
    <row r="167" spans="2:8" ht="18" hidden="1" customHeight="1" x14ac:dyDescent="0.15">
      <c r="B167" s="140">
        <v>42496</v>
      </c>
      <c r="C167" s="141" t="s">
        <v>135</v>
      </c>
      <c r="D167" s="141" t="s">
        <v>172</v>
      </c>
      <c r="E167" s="141" t="s">
        <v>173</v>
      </c>
      <c r="F167" s="142"/>
      <c r="G167" s="143">
        <v>5500</v>
      </c>
      <c r="H167" s="148"/>
    </row>
    <row r="168" spans="2:8" ht="18" hidden="1" customHeight="1" x14ac:dyDescent="0.15">
      <c r="B168" s="140">
        <v>42499</v>
      </c>
      <c r="C168" s="141" t="s">
        <v>135</v>
      </c>
      <c r="D168" s="141" t="s">
        <v>172</v>
      </c>
      <c r="E168" s="141" t="s">
        <v>173</v>
      </c>
      <c r="F168" s="142"/>
      <c r="G168" s="143">
        <v>30000</v>
      </c>
      <c r="H168" s="148"/>
    </row>
    <row r="169" spans="2:8" ht="18" hidden="1" customHeight="1" x14ac:dyDescent="0.15">
      <c r="B169" s="140">
        <v>42500</v>
      </c>
      <c r="C169" s="141" t="s">
        <v>135</v>
      </c>
      <c r="D169" s="141" t="s">
        <v>172</v>
      </c>
      <c r="E169" s="141" t="s">
        <v>173</v>
      </c>
      <c r="F169" s="142"/>
      <c r="G169" s="143">
        <v>13000</v>
      </c>
      <c r="H169" s="148"/>
    </row>
    <row r="170" spans="2:8" ht="18" hidden="1" customHeight="1" x14ac:dyDescent="0.15">
      <c r="B170" s="140">
        <v>42500</v>
      </c>
      <c r="C170" s="141" t="s">
        <v>135</v>
      </c>
      <c r="D170" s="141" t="s">
        <v>166</v>
      </c>
      <c r="E170" s="141" t="s">
        <v>203</v>
      </c>
      <c r="F170" s="142">
        <v>3352299</v>
      </c>
      <c r="G170" s="143"/>
      <c r="H170" s="148" t="s">
        <v>143</v>
      </c>
    </row>
    <row r="171" spans="2:8" ht="18" hidden="1" customHeight="1" x14ac:dyDescent="0.15">
      <c r="B171" s="140">
        <v>42501</v>
      </c>
      <c r="C171" s="141" t="s">
        <v>135</v>
      </c>
      <c r="D171" s="141" t="s">
        <v>195</v>
      </c>
      <c r="E171" s="141" t="s">
        <v>243</v>
      </c>
      <c r="F171" s="142"/>
      <c r="G171" s="143">
        <v>37740</v>
      </c>
      <c r="H171" s="148" t="s">
        <v>143</v>
      </c>
    </row>
    <row r="172" spans="2:8" ht="18" hidden="1" customHeight="1" x14ac:dyDescent="0.15">
      <c r="B172" s="140">
        <v>42501</v>
      </c>
      <c r="C172" s="141" t="s">
        <v>135</v>
      </c>
      <c r="D172" s="141" t="s">
        <v>160</v>
      </c>
      <c r="E172" s="141" t="s">
        <v>244</v>
      </c>
      <c r="F172" s="142"/>
      <c r="G172" s="143">
        <v>253000</v>
      </c>
      <c r="H172" s="148" t="s">
        <v>143</v>
      </c>
    </row>
    <row r="173" spans="2:8" ht="18" hidden="1" customHeight="1" x14ac:dyDescent="0.15">
      <c r="B173" s="140">
        <v>42502</v>
      </c>
      <c r="C173" s="141" t="s">
        <v>135</v>
      </c>
      <c r="D173" s="141" t="s">
        <v>148</v>
      </c>
      <c r="E173" s="141" t="s">
        <v>149</v>
      </c>
      <c r="F173" s="142"/>
      <c r="G173" s="143">
        <v>2000000</v>
      </c>
      <c r="H173" s="148"/>
    </row>
    <row r="174" spans="2:8" ht="18" hidden="1" customHeight="1" x14ac:dyDescent="0.15">
      <c r="B174" s="211">
        <v>42503</v>
      </c>
      <c r="C174" s="212" t="s">
        <v>135</v>
      </c>
      <c r="D174" s="212" t="s">
        <v>144</v>
      </c>
      <c r="E174" s="212" t="s">
        <v>217</v>
      </c>
      <c r="F174" s="213">
        <v>1000000</v>
      </c>
      <c r="G174" s="214"/>
      <c r="H174" s="215"/>
    </row>
    <row r="175" spans="2:8" ht="18" hidden="1" customHeight="1" x14ac:dyDescent="0.15">
      <c r="B175" s="140">
        <v>42503</v>
      </c>
      <c r="C175" s="141" t="s">
        <v>135</v>
      </c>
      <c r="D175" s="141" t="s">
        <v>148</v>
      </c>
      <c r="E175" s="144" t="s">
        <v>245</v>
      </c>
      <c r="F175" s="142"/>
      <c r="G175" s="143">
        <v>1000000</v>
      </c>
      <c r="H175" s="148"/>
    </row>
    <row r="176" spans="2:8" ht="18" hidden="1" customHeight="1" x14ac:dyDescent="0.15">
      <c r="B176" s="140">
        <v>42503</v>
      </c>
      <c r="C176" s="141" t="s">
        <v>135</v>
      </c>
      <c r="D176" s="141" t="s">
        <v>190</v>
      </c>
      <c r="E176" s="144" t="s">
        <v>229</v>
      </c>
      <c r="F176" s="142"/>
      <c r="G176" s="143">
        <v>55000</v>
      </c>
      <c r="H176" s="148"/>
    </row>
    <row r="177" spans="2:8" ht="18" hidden="1" customHeight="1" x14ac:dyDescent="0.15">
      <c r="B177" s="140">
        <v>42507</v>
      </c>
      <c r="C177" s="141" t="s">
        <v>135</v>
      </c>
      <c r="D177" s="141" t="s">
        <v>156</v>
      </c>
      <c r="E177" s="141" t="s">
        <v>216</v>
      </c>
      <c r="F177" s="142">
        <v>20000000</v>
      </c>
      <c r="G177" s="143"/>
      <c r="H177" s="148" t="s">
        <v>217</v>
      </c>
    </row>
    <row r="178" spans="2:8" ht="18" hidden="1" customHeight="1" x14ac:dyDescent="0.15">
      <c r="B178" s="140">
        <v>42507</v>
      </c>
      <c r="C178" s="141" t="s">
        <v>135</v>
      </c>
      <c r="D178" s="141" t="s">
        <v>150</v>
      </c>
      <c r="E178" s="141" t="s">
        <v>151</v>
      </c>
      <c r="F178" s="142"/>
      <c r="G178" s="143">
        <v>3100000</v>
      </c>
      <c r="H178" s="148"/>
    </row>
    <row r="179" spans="2:8" ht="18" hidden="1" customHeight="1" x14ac:dyDescent="0.15">
      <c r="B179" s="140">
        <v>42507</v>
      </c>
      <c r="C179" s="141" t="s">
        <v>135</v>
      </c>
      <c r="D179" s="141" t="s">
        <v>150</v>
      </c>
      <c r="E179" s="141" t="s">
        <v>152</v>
      </c>
      <c r="F179" s="142"/>
      <c r="G179" s="143">
        <v>3100000</v>
      </c>
      <c r="H179" s="148"/>
    </row>
    <row r="180" spans="2:8" ht="18" hidden="1" customHeight="1" x14ac:dyDescent="0.15">
      <c r="B180" s="140">
        <v>42507</v>
      </c>
      <c r="C180" s="141" t="s">
        <v>135</v>
      </c>
      <c r="D180" s="141" t="s">
        <v>154</v>
      </c>
      <c r="E180" s="141" t="s">
        <v>218</v>
      </c>
      <c r="F180" s="142"/>
      <c r="G180" s="143">
        <v>482160</v>
      </c>
      <c r="H180" s="148"/>
    </row>
    <row r="181" spans="2:8" ht="18" hidden="1" customHeight="1" x14ac:dyDescent="0.15">
      <c r="B181" s="140">
        <v>42507</v>
      </c>
      <c r="C181" s="141" t="s">
        <v>135</v>
      </c>
      <c r="D181" s="141" t="s">
        <v>150</v>
      </c>
      <c r="E181" s="144" t="s">
        <v>153</v>
      </c>
      <c r="F181" s="142"/>
      <c r="G181" s="143">
        <v>4500000</v>
      </c>
      <c r="H181" s="148"/>
    </row>
    <row r="182" spans="2:8" ht="18" hidden="1" customHeight="1" x14ac:dyDescent="0.15">
      <c r="B182" s="140">
        <v>42507</v>
      </c>
      <c r="C182" s="141" t="s">
        <v>135</v>
      </c>
      <c r="D182" s="141" t="s">
        <v>160</v>
      </c>
      <c r="E182" s="141" t="s">
        <v>208</v>
      </c>
      <c r="F182" s="142"/>
      <c r="G182" s="143">
        <v>1000000</v>
      </c>
      <c r="H182" s="148"/>
    </row>
    <row r="183" spans="2:8" ht="18" hidden="1" customHeight="1" x14ac:dyDescent="0.15">
      <c r="B183" s="140">
        <v>42507</v>
      </c>
      <c r="C183" s="141" t="s">
        <v>135</v>
      </c>
      <c r="D183" s="141" t="s">
        <v>160</v>
      </c>
      <c r="E183" s="141" t="s">
        <v>246</v>
      </c>
      <c r="F183" s="142"/>
      <c r="G183" s="143">
        <v>7854000</v>
      </c>
      <c r="H183" s="148"/>
    </row>
    <row r="184" spans="2:8" ht="18" hidden="1" customHeight="1" x14ac:dyDescent="0.15">
      <c r="B184" s="140">
        <v>42507</v>
      </c>
      <c r="C184" s="141" t="s">
        <v>135</v>
      </c>
      <c r="D184" s="141" t="s">
        <v>148</v>
      </c>
      <c r="E184" s="141" t="s">
        <v>247</v>
      </c>
      <c r="F184" s="142"/>
      <c r="G184" s="143">
        <v>1000000</v>
      </c>
      <c r="H184" s="148"/>
    </row>
    <row r="185" spans="2:8" ht="18" hidden="1" customHeight="1" x14ac:dyDescent="0.15">
      <c r="B185" s="140">
        <v>42508</v>
      </c>
      <c r="C185" s="141" t="s">
        <v>248</v>
      </c>
      <c r="D185" s="141" t="s">
        <v>249</v>
      </c>
      <c r="E185" s="141" t="s">
        <v>250</v>
      </c>
      <c r="F185" s="142"/>
      <c r="G185" s="143">
        <v>300000</v>
      </c>
      <c r="H185" s="148"/>
    </row>
    <row r="186" spans="2:8" ht="18" hidden="1" customHeight="1" x14ac:dyDescent="0.15">
      <c r="B186" s="140">
        <v>42508</v>
      </c>
      <c r="C186" s="141" t="s">
        <v>251</v>
      </c>
      <c r="D186" s="141" t="s">
        <v>252</v>
      </c>
      <c r="E186" s="141" t="s">
        <v>253</v>
      </c>
      <c r="F186" s="142"/>
      <c r="G186" s="143">
        <v>2000000</v>
      </c>
      <c r="H186" s="148"/>
    </row>
    <row r="187" spans="2:8" ht="18" hidden="1" customHeight="1" x14ac:dyDescent="0.15">
      <c r="B187" s="211">
        <v>42510</v>
      </c>
      <c r="C187" s="212" t="s">
        <v>251</v>
      </c>
      <c r="D187" s="212" t="s">
        <v>254</v>
      </c>
      <c r="E187" s="212" t="s">
        <v>255</v>
      </c>
      <c r="F187" s="213"/>
      <c r="G187" s="214">
        <v>1000000</v>
      </c>
      <c r="H187" s="215">
        <v>1000000</v>
      </c>
    </row>
    <row r="188" spans="2:8" ht="18" hidden="1" customHeight="1" x14ac:dyDescent="0.15">
      <c r="B188" s="140">
        <v>42513</v>
      </c>
      <c r="C188" s="141" t="s">
        <v>251</v>
      </c>
      <c r="D188" s="141" t="s">
        <v>256</v>
      </c>
      <c r="E188" s="141" t="s">
        <v>258</v>
      </c>
      <c r="F188" s="142">
        <v>66000000</v>
      </c>
      <c r="G188" s="143"/>
      <c r="H188" s="148" t="s">
        <v>257</v>
      </c>
    </row>
    <row r="189" spans="2:8" ht="18" hidden="1" customHeight="1" x14ac:dyDescent="0.15">
      <c r="B189" s="140">
        <v>42514</v>
      </c>
      <c r="C189" s="141" t="s">
        <v>251</v>
      </c>
      <c r="D189" s="141" t="s">
        <v>259</v>
      </c>
      <c r="E189" s="141" t="s">
        <v>260</v>
      </c>
      <c r="F189" s="142"/>
      <c r="G189" s="143">
        <v>40000000</v>
      </c>
      <c r="H189" s="148" t="s">
        <v>549</v>
      </c>
    </row>
    <row r="190" spans="2:8" ht="18" hidden="1" customHeight="1" x14ac:dyDescent="0.15">
      <c r="B190" s="140">
        <v>42514</v>
      </c>
      <c r="C190" s="141" t="s">
        <v>261</v>
      </c>
      <c r="D190" s="141" t="s">
        <v>262</v>
      </c>
      <c r="E190" s="141" t="s">
        <v>263</v>
      </c>
      <c r="F190" s="142"/>
      <c r="G190" s="143">
        <v>32000</v>
      </c>
      <c r="H190" s="148"/>
    </row>
    <row r="191" spans="2:8" ht="18" hidden="1" customHeight="1" x14ac:dyDescent="0.15">
      <c r="B191" s="140">
        <v>42514</v>
      </c>
      <c r="C191" s="141" t="s">
        <v>261</v>
      </c>
      <c r="D191" s="141" t="s">
        <v>264</v>
      </c>
      <c r="E191" s="141" t="s">
        <v>265</v>
      </c>
      <c r="F191" s="142"/>
      <c r="G191" s="143">
        <v>116890</v>
      </c>
      <c r="H191" s="148"/>
    </row>
    <row r="192" spans="2:8" ht="18" hidden="1" customHeight="1" x14ac:dyDescent="0.15">
      <c r="B192" s="140">
        <v>42515</v>
      </c>
      <c r="C192" s="141" t="s">
        <v>266</v>
      </c>
      <c r="D192" s="141" t="s">
        <v>267</v>
      </c>
      <c r="E192" s="141" t="s">
        <v>268</v>
      </c>
      <c r="F192" s="142"/>
      <c r="G192" s="143">
        <v>21610</v>
      </c>
      <c r="H192" s="148"/>
    </row>
    <row r="193" spans="2:8" ht="18" hidden="1" customHeight="1" x14ac:dyDescent="0.15">
      <c r="B193" s="140">
        <v>42515</v>
      </c>
      <c r="C193" s="141" t="s">
        <v>266</v>
      </c>
      <c r="D193" s="141" t="s">
        <v>267</v>
      </c>
      <c r="E193" s="141" t="s">
        <v>269</v>
      </c>
      <c r="F193" s="142"/>
      <c r="G193" s="143">
        <v>14790</v>
      </c>
      <c r="H193" s="148"/>
    </row>
    <row r="194" spans="2:8" ht="18" hidden="1" customHeight="1" x14ac:dyDescent="0.15">
      <c r="B194" s="140">
        <v>42516</v>
      </c>
      <c r="C194" s="141" t="s">
        <v>266</v>
      </c>
      <c r="D194" s="141" t="s">
        <v>270</v>
      </c>
      <c r="E194" s="141" t="s">
        <v>271</v>
      </c>
      <c r="F194" s="142"/>
      <c r="G194" s="143">
        <v>100000</v>
      </c>
      <c r="H194" s="148"/>
    </row>
    <row r="195" spans="2:8" ht="18" hidden="1" customHeight="1" x14ac:dyDescent="0.15">
      <c r="B195" s="140">
        <v>42516</v>
      </c>
      <c r="C195" s="141" t="s">
        <v>266</v>
      </c>
      <c r="D195" s="141" t="s">
        <v>272</v>
      </c>
      <c r="E195" s="141" t="s">
        <v>273</v>
      </c>
      <c r="F195" s="142"/>
      <c r="G195" s="143">
        <v>540000</v>
      </c>
      <c r="H195" s="148"/>
    </row>
    <row r="196" spans="2:8" ht="18" hidden="1" customHeight="1" x14ac:dyDescent="0.15">
      <c r="B196" s="140">
        <v>42516</v>
      </c>
      <c r="C196" s="141" t="s">
        <v>274</v>
      </c>
      <c r="D196" s="141" t="s">
        <v>277</v>
      </c>
      <c r="E196" s="141" t="s">
        <v>278</v>
      </c>
      <c r="F196" s="142"/>
      <c r="G196" s="143">
        <v>200000</v>
      </c>
      <c r="H196" s="148"/>
    </row>
    <row r="197" spans="2:8" ht="18" hidden="1" customHeight="1" x14ac:dyDescent="0.15">
      <c r="B197" s="140">
        <v>42516</v>
      </c>
      <c r="C197" s="141" t="s">
        <v>279</v>
      </c>
      <c r="D197" s="141" t="s">
        <v>280</v>
      </c>
      <c r="E197" s="141" t="s">
        <v>278</v>
      </c>
      <c r="F197" s="142">
        <v>200000</v>
      </c>
      <c r="G197" s="143"/>
      <c r="H197" s="148"/>
    </row>
    <row r="198" spans="2:8" ht="18" hidden="1" customHeight="1" x14ac:dyDescent="0.15">
      <c r="B198" s="140">
        <v>42516</v>
      </c>
      <c r="C198" s="141" t="s">
        <v>279</v>
      </c>
      <c r="D198" s="141" t="s">
        <v>281</v>
      </c>
      <c r="E198" s="141" t="s">
        <v>282</v>
      </c>
      <c r="F198" s="142"/>
      <c r="G198" s="143">
        <v>18000</v>
      </c>
      <c r="H198" s="148"/>
    </row>
    <row r="199" spans="2:8" ht="18" hidden="1" customHeight="1" x14ac:dyDescent="0.15">
      <c r="B199" s="140">
        <v>42517</v>
      </c>
      <c r="C199" s="141" t="s">
        <v>274</v>
      </c>
      <c r="D199" s="141" t="s">
        <v>275</v>
      </c>
      <c r="E199" s="141" t="s">
        <v>276</v>
      </c>
      <c r="F199" s="142"/>
      <c r="G199" s="143">
        <v>1852000</v>
      </c>
      <c r="H199" s="148"/>
    </row>
    <row r="200" spans="2:8" ht="18" hidden="1" customHeight="1" x14ac:dyDescent="0.15">
      <c r="B200" s="140">
        <v>42517</v>
      </c>
      <c r="C200" s="141" t="s">
        <v>283</v>
      </c>
      <c r="D200" s="141" t="s">
        <v>284</v>
      </c>
      <c r="E200" s="141" t="s">
        <v>285</v>
      </c>
      <c r="F200" s="142"/>
      <c r="G200" s="143">
        <v>180150</v>
      </c>
      <c r="H200" s="148"/>
    </row>
    <row r="201" spans="2:8" ht="18" hidden="1" customHeight="1" x14ac:dyDescent="0.15">
      <c r="B201" s="140">
        <v>42517</v>
      </c>
      <c r="C201" s="141" t="s">
        <v>286</v>
      </c>
      <c r="D201" s="141" t="s">
        <v>287</v>
      </c>
      <c r="E201" s="141" t="s">
        <v>288</v>
      </c>
      <c r="F201" s="142"/>
      <c r="G201" s="143">
        <v>2000000</v>
      </c>
      <c r="H201" s="148"/>
    </row>
    <row r="202" spans="2:8" ht="18" hidden="1" customHeight="1" x14ac:dyDescent="0.15">
      <c r="B202" s="140">
        <v>42521</v>
      </c>
      <c r="C202" s="141" t="s">
        <v>286</v>
      </c>
      <c r="D202" s="141" t="s">
        <v>289</v>
      </c>
      <c r="E202" s="141" t="s">
        <v>290</v>
      </c>
      <c r="F202" s="142"/>
      <c r="G202" s="143">
        <v>132000</v>
      </c>
      <c r="H202" s="148"/>
    </row>
    <row r="203" spans="2:8" ht="18" hidden="1" customHeight="1" x14ac:dyDescent="0.15">
      <c r="B203" s="140">
        <v>42521</v>
      </c>
      <c r="C203" s="141" t="s">
        <v>286</v>
      </c>
      <c r="D203" s="141" t="s">
        <v>291</v>
      </c>
      <c r="E203" s="141" t="s">
        <v>292</v>
      </c>
      <c r="F203" s="142"/>
      <c r="G203" s="143">
        <v>695200</v>
      </c>
      <c r="H203" s="148"/>
    </row>
    <row r="204" spans="2:8" ht="18" hidden="1" customHeight="1" x14ac:dyDescent="0.15">
      <c r="B204" s="140">
        <v>42521</v>
      </c>
      <c r="C204" s="141" t="s">
        <v>293</v>
      </c>
      <c r="D204" s="141" t="s">
        <v>294</v>
      </c>
      <c r="E204" s="141" t="s">
        <v>295</v>
      </c>
      <c r="F204" s="142"/>
      <c r="G204" s="143">
        <v>10605100</v>
      </c>
      <c r="H204" s="148"/>
    </row>
    <row r="205" spans="2:8" ht="18" customHeight="1" x14ac:dyDescent="0.15">
      <c r="B205" s="140">
        <v>42522</v>
      </c>
      <c r="C205" s="141" t="s">
        <v>300</v>
      </c>
      <c r="D205" s="141" t="s">
        <v>301</v>
      </c>
      <c r="E205" s="141" t="s">
        <v>302</v>
      </c>
      <c r="F205" s="142"/>
      <c r="G205" s="143">
        <v>800000</v>
      </c>
      <c r="H205" s="148"/>
    </row>
    <row r="206" spans="2:8" ht="18" customHeight="1" x14ac:dyDescent="0.15">
      <c r="B206" s="140">
        <v>42522</v>
      </c>
      <c r="C206" s="141" t="s">
        <v>303</v>
      </c>
      <c r="D206" s="141" t="s">
        <v>304</v>
      </c>
      <c r="E206" s="141" t="s">
        <v>305</v>
      </c>
      <c r="F206" s="142"/>
      <c r="G206" s="143">
        <v>12000</v>
      </c>
      <c r="H206" s="148"/>
    </row>
    <row r="207" spans="2:8" ht="18" customHeight="1" x14ac:dyDescent="0.15">
      <c r="B207" s="140">
        <v>42524</v>
      </c>
      <c r="C207" s="141" t="s">
        <v>306</v>
      </c>
      <c r="D207" s="141" t="s">
        <v>307</v>
      </c>
      <c r="E207" s="141" t="s">
        <v>308</v>
      </c>
      <c r="F207" s="142"/>
      <c r="G207" s="143">
        <v>223007</v>
      </c>
      <c r="H207" s="148"/>
    </row>
    <row r="208" spans="2:8" ht="18" customHeight="1" x14ac:dyDescent="0.15">
      <c r="B208" s="140">
        <v>42524</v>
      </c>
      <c r="C208" s="141" t="s">
        <v>309</v>
      </c>
      <c r="D208" s="141" t="s">
        <v>310</v>
      </c>
      <c r="E208" s="141" t="s">
        <v>311</v>
      </c>
      <c r="F208" s="142">
        <v>35000000</v>
      </c>
      <c r="G208" s="143"/>
      <c r="H208" s="148" t="s">
        <v>312</v>
      </c>
    </row>
    <row r="209" spans="2:8" ht="18" customHeight="1" x14ac:dyDescent="0.15">
      <c r="B209" s="140">
        <v>42524</v>
      </c>
      <c r="C209" s="141" t="s">
        <v>309</v>
      </c>
      <c r="D209" s="141" t="s">
        <v>313</v>
      </c>
      <c r="E209" s="141" t="s">
        <v>314</v>
      </c>
      <c r="F209" s="142"/>
      <c r="G209" s="143">
        <v>4500000</v>
      </c>
      <c r="H209" s="148"/>
    </row>
    <row r="210" spans="2:8" ht="18" customHeight="1" x14ac:dyDescent="0.15">
      <c r="B210" s="140">
        <v>42524</v>
      </c>
      <c r="C210" s="141" t="s">
        <v>309</v>
      </c>
      <c r="D210" s="141" t="s">
        <v>313</v>
      </c>
      <c r="E210" s="141" t="s">
        <v>315</v>
      </c>
      <c r="F210" s="142"/>
      <c r="G210" s="143">
        <v>3100000</v>
      </c>
      <c r="H210" s="148"/>
    </row>
    <row r="211" spans="2:8" ht="18" customHeight="1" x14ac:dyDescent="0.15">
      <c r="B211" s="140">
        <v>42524</v>
      </c>
      <c r="C211" s="141" t="s">
        <v>309</v>
      </c>
      <c r="D211" s="141" t="s">
        <v>313</v>
      </c>
      <c r="E211" s="141" t="s">
        <v>316</v>
      </c>
      <c r="F211" s="142"/>
      <c r="G211" s="143">
        <v>3100000</v>
      </c>
      <c r="H211" s="148"/>
    </row>
    <row r="212" spans="2:8" ht="18" customHeight="1" x14ac:dyDescent="0.15">
      <c r="B212" s="140">
        <v>42524</v>
      </c>
      <c r="C212" s="141" t="s">
        <v>317</v>
      </c>
      <c r="D212" s="141" t="s">
        <v>318</v>
      </c>
      <c r="E212" s="141" t="s">
        <v>319</v>
      </c>
      <c r="F212" s="142"/>
      <c r="G212" s="143">
        <v>1650000</v>
      </c>
      <c r="H212" s="148"/>
    </row>
    <row r="213" spans="2:8" ht="18" customHeight="1" x14ac:dyDescent="0.15">
      <c r="B213" s="140">
        <v>42524</v>
      </c>
      <c r="C213" s="141" t="s">
        <v>324</v>
      </c>
      <c r="D213" s="141" t="s">
        <v>325</v>
      </c>
      <c r="E213" s="141" t="s">
        <v>326</v>
      </c>
      <c r="F213" s="142"/>
      <c r="G213" s="143">
        <v>11000000</v>
      </c>
      <c r="H213" s="148"/>
    </row>
    <row r="214" spans="2:8" ht="18" customHeight="1" x14ac:dyDescent="0.15">
      <c r="B214" s="140">
        <v>42528</v>
      </c>
      <c r="C214" s="141" t="s">
        <v>320</v>
      </c>
      <c r="D214" s="141" t="s">
        <v>321</v>
      </c>
      <c r="E214" s="141" t="s">
        <v>322</v>
      </c>
      <c r="F214" s="142"/>
      <c r="G214" s="143">
        <v>8000</v>
      </c>
      <c r="H214" s="148"/>
    </row>
    <row r="215" spans="2:8" ht="18" customHeight="1" x14ac:dyDescent="0.15">
      <c r="B215" s="140">
        <v>42528</v>
      </c>
      <c r="C215" s="141" t="s">
        <v>320</v>
      </c>
      <c r="D215" s="141" t="s">
        <v>321</v>
      </c>
      <c r="E215" s="141" t="s">
        <v>323</v>
      </c>
      <c r="F215" s="142"/>
      <c r="G215" s="143">
        <v>12000</v>
      </c>
      <c r="H215" s="148"/>
    </row>
    <row r="216" spans="2:8" ht="18" customHeight="1" x14ac:dyDescent="0.15">
      <c r="B216" s="140">
        <v>42529</v>
      </c>
      <c r="C216" s="141" t="s">
        <v>357</v>
      </c>
      <c r="D216" s="141" t="s">
        <v>358</v>
      </c>
      <c r="E216" s="141" t="s">
        <v>359</v>
      </c>
      <c r="F216" s="142"/>
      <c r="G216" s="143">
        <v>12000</v>
      </c>
      <c r="H216" s="148"/>
    </row>
    <row r="217" spans="2:8" ht="18" customHeight="1" x14ac:dyDescent="0.15">
      <c r="B217" s="140">
        <v>42530</v>
      </c>
      <c r="C217" s="141" t="s">
        <v>357</v>
      </c>
      <c r="D217" s="141" t="s">
        <v>360</v>
      </c>
      <c r="E217" s="141" t="s">
        <v>359</v>
      </c>
      <c r="F217" s="142"/>
      <c r="G217" s="143">
        <v>12000</v>
      </c>
      <c r="H217" s="148"/>
    </row>
    <row r="218" spans="2:8" ht="18" customHeight="1" x14ac:dyDescent="0.15">
      <c r="B218" s="140">
        <v>42531</v>
      </c>
      <c r="C218" s="141" t="s">
        <v>327</v>
      </c>
      <c r="D218" s="141" t="s">
        <v>328</v>
      </c>
      <c r="E218" s="141" t="s">
        <v>329</v>
      </c>
      <c r="F218" s="142"/>
      <c r="G218" s="143">
        <v>220000</v>
      </c>
      <c r="H218" s="148"/>
    </row>
    <row r="219" spans="2:8" ht="18" customHeight="1" x14ac:dyDescent="0.15">
      <c r="B219" s="140">
        <v>42531</v>
      </c>
      <c r="C219" s="141" t="s">
        <v>330</v>
      </c>
      <c r="D219" s="141" t="s">
        <v>331</v>
      </c>
      <c r="E219" s="141" t="s">
        <v>332</v>
      </c>
      <c r="F219" s="142"/>
      <c r="G219" s="143">
        <v>1050000</v>
      </c>
      <c r="H219" s="148"/>
    </row>
    <row r="220" spans="2:8" ht="18" customHeight="1" x14ac:dyDescent="0.15">
      <c r="B220" s="140">
        <v>42531</v>
      </c>
      <c r="C220" s="141" t="s">
        <v>333</v>
      </c>
      <c r="D220" s="141" t="s">
        <v>334</v>
      </c>
      <c r="E220" s="141" t="s">
        <v>335</v>
      </c>
      <c r="F220" s="142"/>
      <c r="G220" s="143">
        <v>4243810</v>
      </c>
      <c r="H220" s="148"/>
    </row>
    <row r="221" spans="2:8" ht="18" customHeight="1" x14ac:dyDescent="0.15">
      <c r="B221" s="140">
        <v>42531</v>
      </c>
      <c r="C221" s="141" t="s">
        <v>333</v>
      </c>
      <c r="D221" s="141" t="s">
        <v>334</v>
      </c>
      <c r="E221" s="141" t="s">
        <v>336</v>
      </c>
      <c r="F221" s="142"/>
      <c r="G221" s="143">
        <v>3929450</v>
      </c>
      <c r="H221" s="148"/>
    </row>
    <row r="222" spans="2:8" ht="18" customHeight="1" x14ac:dyDescent="0.15">
      <c r="B222" s="140">
        <v>42531</v>
      </c>
      <c r="C222" s="141" t="s">
        <v>333</v>
      </c>
      <c r="D222" s="141" t="s">
        <v>334</v>
      </c>
      <c r="E222" s="144" t="s">
        <v>337</v>
      </c>
      <c r="F222" s="142"/>
      <c r="G222" s="143">
        <v>3078340</v>
      </c>
      <c r="H222" s="148"/>
    </row>
    <row r="223" spans="2:8" ht="18" customHeight="1" x14ac:dyDescent="0.15">
      <c r="B223" s="140">
        <v>42531</v>
      </c>
      <c r="C223" s="141" t="s">
        <v>333</v>
      </c>
      <c r="D223" s="141" t="s">
        <v>334</v>
      </c>
      <c r="E223" s="144" t="s">
        <v>338</v>
      </c>
      <c r="F223" s="142"/>
      <c r="G223" s="143">
        <v>2372880</v>
      </c>
      <c r="H223" s="148"/>
    </row>
    <row r="224" spans="2:8" ht="18" customHeight="1" x14ac:dyDescent="0.15">
      <c r="B224" s="140">
        <v>42531</v>
      </c>
      <c r="C224" s="141" t="s">
        <v>333</v>
      </c>
      <c r="D224" s="141" t="s">
        <v>334</v>
      </c>
      <c r="E224" s="144" t="s">
        <v>339</v>
      </c>
      <c r="F224" s="142"/>
      <c r="G224" s="143">
        <v>1235180</v>
      </c>
      <c r="H224" s="148"/>
    </row>
    <row r="225" spans="2:8" ht="18" customHeight="1" x14ac:dyDescent="0.15">
      <c r="B225" s="140">
        <v>42531</v>
      </c>
      <c r="C225" s="141" t="s">
        <v>333</v>
      </c>
      <c r="D225" s="141" t="s">
        <v>334</v>
      </c>
      <c r="E225" s="144" t="s">
        <v>340</v>
      </c>
      <c r="F225" s="142"/>
      <c r="G225" s="143">
        <v>1032770</v>
      </c>
      <c r="H225" s="148"/>
    </row>
    <row r="226" spans="2:8" ht="18" customHeight="1" x14ac:dyDescent="0.15">
      <c r="B226" s="140">
        <v>42531</v>
      </c>
      <c r="C226" s="141" t="s">
        <v>333</v>
      </c>
      <c r="D226" s="141" t="s">
        <v>334</v>
      </c>
      <c r="E226" s="141" t="s">
        <v>341</v>
      </c>
      <c r="F226" s="142"/>
      <c r="G226" s="143">
        <v>1032770</v>
      </c>
      <c r="H226" s="148"/>
    </row>
    <row r="227" spans="2:8" ht="18" customHeight="1" x14ac:dyDescent="0.15">
      <c r="B227" s="140">
        <v>42531</v>
      </c>
      <c r="C227" s="141" t="s">
        <v>333</v>
      </c>
      <c r="D227" s="141" t="s">
        <v>334</v>
      </c>
      <c r="E227" s="141" t="s">
        <v>342</v>
      </c>
      <c r="F227" s="142"/>
      <c r="G227" s="143">
        <v>885240</v>
      </c>
      <c r="H227" s="148"/>
    </row>
    <row r="228" spans="2:8" ht="18" customHeight="1" x14ac:dyDescent="0.15">
      <c r="B228" s="140">
        <v>42531</v>
      </c>
      <c r="C228" s="141" t="s">
        <v>333</v>
      </c>
      <c r="D228" s="141" t="s">
        <v>334</v>
      </c>
      <c r="E228" s="141" t="s">
        <v>343</v>
      </c>
      <c r="F228" s="142"/>
      <c r="G228" s="143">
        <v>352910</v>
      </c>
      <c r="H228" s="148"/>
    </row>
    <row r="229" spans="2:8" ht="18" customHeight="1" x14ac:dyDescent="0.15">
      <c r="B229" s="140">
        <v>42532</v>
      </c>
      <c r="C229" s="141" t="s">
        <v>344</v>
      </c>
      <c r="D229" s="141" t="s">
        <v>345</v>
      </c>
      <c r="E229" s="141" t="s">
        <v>346</v>
      </c>
      <c r="F229" s="142">
        <v>2313</v>
      </c>
      <c r="G229" s="143"/>
      <c r="H229" s="148"/>
    </row>
    <row r="230" spans="2:8" ht="18" customHeight="1" x14ac:dyDescent="0.15">
      <c r="B230" s="140">
        <v>42534</v>
      </c>
      <c r="C230" s="141" t="s">
        <v>357</v>
      </c>
      <c r="D230" s="141" t="s">
        <v>361</v>
      </c>
      <c r="E230" s="141" t="s">
        <v>362</v>
      </c>
      <c r="F230" s="142"/>
      <c r="G230" s="143">
        <v>95000</v>
      </c>
      <c r="H230" s="148"/>
    </row>
    <row r="231" spans="2:8" ht="18" customHeight="1" x14ac:dyDescent="0.15">
      <c r="B231" s="140">
        <v>42535</v>
      </c>
      <c r="C231" s="141" t="s">
        <v>357</v>
      </c>
      <c r="D231" s="141" t="s">
        <v>361</v>
      </c>
      <c r="E231" s="141" t="s">
        <v>363</v>
      </c>
      <c r="F231" s="142"/>
      <c r="G231" s="143">
        <v>25000</v>
      </c>
      <c r="H231" s="148"/>
    </row>
    <row r="232" spans="2:8" ht="18" customHeight="1" x14ac:dyDescent="0.15">
      <c r="B232" s="140">
        <v>42536</v>
      </c>
      <c r="C232" s="141" t="s">
        <v>344</v>
      </c>
      <c r="D232" s="141" t="s">
        <v>347</v>
      </c>
      <c r="E232" s="141" t="s">
        <v>348</v>
      </c>
      <c r="F232" s="142"/>
      <c r="G232" s="143">
        <v>672110</v>
      </c>
      <c r="H232" s="148"/>
    </row>
    <row r="233" spans="2:8" ht="18" customHeight="1" x14ac:dyDescent="0.15">
      <c r="B233" s="140">
        <v>42536</v>
      </c>
      <c r="C233" s="141" t="s">
        <v>344</v>
      </c>
      <c r="D233" s="141" t="s">
        <v>348</v>
      </c>
      <c r="E233" s="141" t="s">
        <v>348</v>
      </c>
      <c r="F233" s="142"/>
      <c r="G233" s="143">
        <v>199519</v>
      </c>
      <c r="H233" s="148"/>
    </row>
    <row r="234" spans="2:8" ht="18" customHeight="1" x14ac:dyDescent="0.15">
      <c r="B234" s="140">
        <v>42538</v>
      </c>
      <c r="C234" s="141" t="s">
        <v>344</v>
      </c>
      <c r="D234" s="141" t="s">
        <v>349</v>
      </c>
      <c r="E234" s="141" t="s">
        <v>350</v>
      </c>
      <c r="F234" s="142">
        <v>5170000</v>
      </c>
      <c r="G234" s="143"/>
      <c r="H234" s="148" t="s">
        <v>351</v>
      </c>
    </row>
    <row r="235" spans="2:8" ht="18" customHeight="1" x14ac:dyDescent="0.15">
      <c r="B235" s="140">
        <v>42541</v>
      </c>
      <c r="C235" s="141" t="s">
        <v>353</v>
      </c>
      <c r="D235" s="141" t="s">
        <v>354</v>
      </c>
      <c r="E235" s="141" t="s">
        <v>355</v>
      </c>
      <c r="F235" s="142"/>
      <c r="G235" s="143">
        <v>2850000</v>
      </c>
      <c r="H235" s="148"/>
    </row>
    <row r="236" spans="2:8" ht="18" customHeight="1" x14ac:dyDescent="0.15">
      <c r="B236" s="140">
        <v>42541</v>
      </c>
      <c r="C236" s="141" t="s">
        <v>353</v>
      </c>
      <c r="D236" s="141" t="s">
        <v>354</v>
      </c>
      <c r="E236" s="141" t="s">
        <v>356</v>
      </c>
      <c r="F236" s="142"/>
      <c r="G236" s="143">
        <v>300000</v>
      </c>
      <c r="H236" s="148"/>
    </row>
    <row r="237" spans="2:8" ht="18" customHeight="1" x14ac:dyDescent="0.15">
      <c r="B237" s="140">
        <v>42541</v>
      </c>
      <c r="C237" s="141" t="s">
        <v>364</v>
      </c>
      <c r="D237" s="141" t="s">
        <v>365</v>
      </c>
      <c r="E237" s="141" t="s">
        <v>366</v>
      </c>
      <c r="F237" s="142">
        <v>22000000</v>
      </c>
      <c r="G237" s="143"/>
      <c r="H237" s="148" t="s">
        <v>367</v>
      </c>
    </row>
    <row r="238" spans="2:8" ht="18" customHeight="1" x14ac:dyDescent="0.15">
      <c r="B238" s="140">
        <v>42542</v>
      </c>
      <c r="C238" s="141" t="s">
        <v>364</v>
      </c>
      <c r="D238" s="141" t="s">
        <v>368</v>
      </c>
      <c r="E238" s="141" t="s">
        <v>385</v>
      </c>
      <c r="F238" s="142"/>
      <c r="G238" s="143">
        <v>1032770</v>
      </c>
      <c r="H238" s="148"/>
    </row>
    <row r="239" spans="2:8" ht="18" customHeight="1" x14ac:dyDescent="0.15">
      <c r="B239" s="140">
        <v>42542</v>
      </c>
      <c r="C239" s="141" t="s">
        <v>364</v>
      </c>
      <c r="D239" s="141" t="s">
        <v>368</v>
      </c>
      <c r="E239" s="141" t="s">
        <v>369</v>
      </c>
      <c r="F239" s="142"/>
      <c r="G239" s="143">
        <v>5544940</v>
      </c>
      <c r="H239" s="148"/>
    </row>
    <row r="240" spans="2:8" ht="18" customHeight="1" x14ac:dyDescent="0.15">
      <c r="B240" s="140">
        <v>42542</v>
      </c>
      <c r="C240" s="141" t="s">
        <v>364</v>
      </c>
      <c r="D240" s="141" t="s">
        <v>368</v>
      </c>
      <c r="E240" s="141" t="s">
        <v>370</v>
      </c>
      <c r="F240" s="142"/>
      <c r="G240" s="143">
        <v>3529080</v>
      </c>
      <c r="H240" s="148"/>
    </row>
    <row r="241" spans="2:10" ht="18" customHeight="1" x14ac:dyDescent="0.15">
      <c r="B241" s="140">
        <v>42542</v>
      </c>
      <c r="C241" s="141" t="s">
        <v>364</v>
      </c>
      <c r="D241" s="141" t="s">
        <v>368</v>
      </c>
      <c r="E241" s="141" t="s">
        <v>371</v>
      </c>
      <c r="F241" s="142"/>
      <c r="G241" s="143">
        <v>2308750</v>
      </c>
      <c r="H241" s="148"/>
    </row>
    <row r="242" spans="2:10" ht="18" customHeight="1" x14ac:dyDescent="0.15">
      <c r="B242" s="140">
        <v>42542</v>
      </c>
      <c r="C242" s="141" t="s">
        <v>364</v>
      </c>
      <c r="D242" s="141" t="s">
        <v>368</v>
      </c>
      <c r="E242" s="141" t="s">
        <v>372</v>
      </c>
      <c r="F242" s="142"/>
      <c r="G242" s="143">
        <v>3723350</v>
      </c>
      <c r="H242" s="148"/>
    </row>
    <row r="243" spans="2:10" ht="18" customHeight="1" x14ac:dyDescent="0.15">
      <c r="B243" s="140">
        <v>42542</v>
      </c>
      <c r="C243" s="141" t="s">
        <v>364</v>
      </c>
      <c r="D243" s="141" t="s">
        <v>373</v>
      </c>
      <c r="E243" s="141" t="s">
        <v>374</v>
      </c>
      <c r="F243" s="142"/>
      <c r="G243" s="143">
        <v>1288500</v>
      </c>
      <c r="H243" s="148"/>
      <c r="I243" s="136"/>
      <c r="J243" s="136"/>
    </row>
    <row r="244" spans="2:10" ht="18" customHeight="1" x14ac:dyDescent="0.15">
      <c r="B244" s="140">
        <v>42542</v>
      </c>
      <c r="C244" s="141" t="s">
        <v>375</v>
      </c>
      <c r="D244" s="141" t="s">
        <v>376</v>
      </c>
      <c r="E244" s="141" t="s">
        <v>377</v>
      </c>
      <c r="F244" s="142"/>
      <c r="G244" s="143">
        <v>110000</v>
      </c>
      <c r="H244" s="148"/>
      <c r="I244" s="136"/>
      <c r="J244" s="136"/>
    </row>
    <row r="245" spans="2:10" ht="18" customHeight="1" x14ac:dyDescent="0.15">
      <c r="B245" s="140">
        <v>42542</v>
      </c>
      <c r="C245" s="141" t="s">
        <v>375</v>
      </c>
      <c r="D245" s="141" t="s">
        <v>378</v>
      </c>
      <c r="E245" s="141" t="s">
        <v>379</v>
      </c>
      <c r="F245" s="142"/>
      <c r="G245" s="143">
        <v>482160</v>
      </c>
      <c r="H245" s="148"/>
      <c r="I245" s="136"/>
      <c r="J245" s="136"/>
    </row>
    <row r="246" spans="2:10" ht="18" customHeight="1" x14ac:dyDescent="0.15">
      <c r="B246" s="140">
        <v>42542</v>
      </c>
      <c r="C246" s="141" t="s">
        <v>375</v>
      </c>
      <c r="D246" s="141" t="s">
        <v>380</v>
      </c>
      <c r="E246" s="141" t="s">
        <v>381</v>
      </c>
      <c r="F246" s="142"/>
      <c r="G246" s="143">
        <v>2721290</v>
      </c>
      <c r="H246" s="148"/>
      <c r="I246" s="136"/>
      <c r="J246" s="136"/>
    </row>
    <row r="247" spans="2:10" ht="18" customHeight="1" x14ac:dyDescent="0.15">
      <c r="B247" s="140">
        <v>42543</v>
      </c>
      <c r="C247" s="141" t="s">
        <v>382</v>
      </c>
      <c r="D247" s="141" t="s">
        <v>383</v>
      </c>
      <c r="E247" s="141" t="s">
        <v>384</v>
      </c>
      <c r="F247" s="142"/>
      <c r="G247" s="143">
        <v>6000</v>
      </c>
      <c r="H247" s="148"/>
      <c r="I247" s="136"/>
      <c r="J247" s="136"/>
    </row>
    <row r="248" spans="2:10" ht="18" customHeight="1" x14ac:dyDescent="0.15">
      <c r="B248" s="140">
        <v>42544</v>
      </c>
      <c r="C248" s="141" t="s">
        <v>386</v>
      </c>
      <c r="D248" s="141" t="s">
        <v>387</v>
      </c>
      <c r="E248" s="141" t="s">
        <v>388</v>
      </c>
      <c r="F248" s="142">
        <v>19910000</v>
      </c>
      <c r="G248" s="143"/>
      <c r="H248" s="148" t="s">
        <v>389</v>
      </c>
      <c r="I248" s="136"/>
      <c r="J248" s="136"/>
    </row>
    <row r="249" spans="2:10" ht="18" customHeight="1" x14ac:dyDescent="0.15">
      <c r="B249" s="140">
        <v>42544</v>
      </c>
      <c r="C249" s="141" t="s">
        <v>386</v>
      </c>
      <c r="D249" s="141" t="s">
        <v>390</v>
      </c>
      <c r="E249" s="141" t="s">
        <v>391</v>
      </c>
      <c r="F249" s="142"/>
      <c r="G249" s="143">
        <v>540000</v>
      </c>
      <c r="H249" s="148"/>
    </row>
    <row r="250" spans="2:10" ht="18" customHeight="1" x14ac:dyDescent="0.15">
      <c r="B250" s="140">
        <v>42544</v>
      </c>
      <c r="C250" s="141" t="s">
        <v>392</v>
      </c>
      <c r="D250" s="141" t="s">
        <v>393</v>
      </c>
      <c r="E250" s="141" t="s">
        <v>394</v>
      </c>
      <c r="F250" s="142"/>
      <c r="G250" s="143">
        <v>770000</v>
      </c>
      <c r="H250" s="148"/>
    </row>
    <row r="251" spans="2:10" ht="18" customHeight="1" x14ac:dyDescent="0.15">
      <c r="B251" s="140">
        <v>42544</v>
      </c>
      <c r="C251" s="141" t="s">
        <v>392</v>
      </c>
      <c r="D251" s="141" t="s">
        <v>393</v>
      </c>
      <c r="E251" s="141" t="s">
        <v>395</v>
      </c>
      <c r="F251" s="142"/>
      <c r="G251" s="143">
        <v>14300000</v>
      </c>
      <c r="H251" s="148"/>
    </row>
    <row r="252" spans="2:10" ht="18" customHeight="1" x14ac:dyDescent="0.15">
      <c r="B252" s="140">
        <v>42544</v>
      </c>
      <c r="C252" s="141" t="s">
        <v>396</v>
      </c>
      <c r="D252" s="141" t="s">
        <v>397</v>
      </c>
      <c r="E252" s="141" t="s">
        <v>398</v>
      </c>
      <c r="F252" s="142"/>
      <c r="G252" s="143">
        <v>1708260</v>
      </c>
      <c r="H252" s="148"/>
    </row>
    <row r="253" spans="2:10" ht="18" customHeight="1" x14ac:dyDescent="0.15">
      <c r="B253" s="140">
        <v>42545</v>
      </c>
      <c r="C253" s="141" t="s">
        <v>399</v>
      </c>
      <c r="D253" s="141" t="s">
        <v>400</v>
      </c>
      <c r="E253" s="141" t="s">
        <v>401</v>
      </c>
      <c r="F253" s="142"/>
      <c r="G253" s="143">
        <v>378320</v>
      </c>
      <c r="H253" s="148"/>
    </row>
    <row r="254" spans="2:10" ht="18" customHeight="1" x14ac:dyDescent="0.15">
      <c r="B254" s="140">
        <v>42545</v>
      </c>
      <c r="C254" s="141" t="s">
        <v>399</v>
      </c>
      <c r="D254" s="141" t="s">
        <v>400</v>
      </c>
      <c r="E254" s="141" t="s">
        <v>402</v>
      </c>
      <c r="F254" s="142"/>
      <c r="G254" s="143">
        <v>816200</v>
      </c>
      <c r="H254" s="148"/>
    </row>
    <row r="255" spans="2:10" ht="18" customHeight="1" x14ac:dyDescent="0.15">
      <c r="B255" s="140">
        <v>42545</v>
      </c>
      <c r="C255" s="141" t="s">
        <v>399</v>
      </c>
      <c r="D255" s="141" t="s">
        <v>404</v>
      </c>
      <c r="E255" s="141" t="s">
        <v>403</v>
      </c>
      <c r="F255" s="142"/>
      <c r="G255" s="143">
        <v>57830</v>
      </c>
      <c r="H255" s="148"/>
    </row>
    <row r="256" spans="2:10" ht="18" customHeight="1" x14ac:dyDescent="0.15">
      <c r="B256" s="140">
        <v>42545</v>
      </c>
      <c r="C256" s="141" t="s">
        <v>405</v>
      </c>
      <c r="D256" s="141" t="s">
        <v>406</v>
      </c>
      <c r="E256" s="141" t="s">
        <v>407</v>
      </c>
      <c r="F256" s="142"/>
      <c r="G256" s="143">
        <v>1000000</v>
      </c>
      <c r="H256" s="148"/>
    </row>
    <row r="257" spans="2:8" ht="18" customHeight="1" x14ac:dyDescent="0.15">
      <c r="B257" s="140">
        <v>42548</v>
      </c>
      <c r="C257" s="141" t="s">
        <v>405</v>
      </c>
      <c r="D257" s="141" t="s">
        <v>408</v>
      </c>
      <c r="E257" s="141" t="s">
        <v>409</v>
      </c>
      <c r="F257" s="142"/>
      <c r="G257" s="143">
        <v>21610</v>
      </c>
      <c r="H257" s="148"/>
    </row>
    <row r="258" spans="2:8" ht="18" customHeight="1" x14ac:dyDescent="0.15">
      <c r="B258" s="140">
        <v>42548</v>
      </c>
      <c r="C258" s="141" t="s">
        <v>405</v>
      </c>
      <c r="D258" s="141" t="s">
        <v>408</v>
      </c>
      <c r="E258" s="141" t="s">
        <v>410</v>
      </c>
      <c r="F258" s="142"/>
      <c r="G258" s="143">
        <v>14950</v>
      </c>
      <c r="H258" s="148"/>
    </row>
    <row r="259" spans="2:8" ht="18" customHeight="1" x14ac:dyDescent="0.15">
      <c r="B259" s="140">
        <v>42550</v>
      </c>
      <c r="C259" s="141" t="s">
        <v>411</v>
      </c>
      <c r="D259" s="141" t="s">
        <v>412</v>
      </c>
      <c r="E259" s="141" t="s">
        <v>413</v>
      </c>
      <c r="F259" s="142"/>
      <c r="G259" s="143">
        <v>3045900</v>
      </c>
      <c r="H259" s="148"/>
    </row>
    <row r="260" spans="2:8" ht="18" customHeight="1" x14ac:dyDescent="0.15">
      <c r="B260" s="140">
        <v>42551</v>
      </c>
      <c r="C260" s="141" t="s">
        <v>414</v>
      </c>
      <c r="D260" s="141" t="s">
        <v>415</v>
      </c>
      <c r="E260" s="141" t="s">
        <v>416</v>
      </c>
      <c r="F260" s="142"/>
      <c r="G260" s="143">
        <v>60000</v>
      </c>
      <c r="H260" s="148"/>
    </row>
    <row r="261" spans="2:8" ht="18" customHeight="1" x14ac:dyDescent="0.15">
      <c r="B261" s="140">
        <v>42551</v>
      </c>
      <c r="C261" s="141" t="s">
        <v>414</v>
      </c>
      <c r="D261" s="141" t="s">
        <v>415</v>
      </c>
      <c r="E261" s="141" t="s">
        <v>417</v>
      </c>
      <c r="F261" s="142"/>
      <c r="G261" s="143">
        <v>40000</v>
      </c>
      <c r="H261" s="148"/>
    </row>
    <row r="262" spans="2:8" ht="18" customHeight="1" x14ac:dyDescent="0.15">
      <c r="B262" s="140">
        <v>42551</v>
      </c>
      <c r="C262" s="141" t="s">
        <v>414</v>
      </c>
      <c r="D262" s="141" t="s">
        <v>415</v>
      </c>
      <c r="E262" s="144" t="s">
        <v>418</v>
      </c>
      <c r="F262" s="142"/>
      <c r="G262" s="143">
        <v>50000</v>
      </c>
      <c r="H262" s="148"/>
    </row>
    <row r="263" spans="2:8" ht="18" customHeight="1" x14ac:dyDescent="0.15">
      <c r="B263" s="140">
        <v>42551</v>
      </c>
      <c r="C263" s="141" t="s">
        <v>414</v>
      </c>
      <c r="D263" s="141" t="s">
        <v>419</v>
      </c>
      <c r="E263" s="144" t="s">
        <v>446</v>
      </c>
      <c r="F263" s="142"/>
      <c r="G263" s="143">
        <v>50000</v>
      </c>
      <c r="H263" s="148"/>
    </row>
    <row r="264" spans="2:8" ht="18" customHeight="1" x14ac:dyDescent="0.15">
      <c r="B264" s="140">
        <v>42551</v>
      </c>
      <c r="C264" s="141" t="s">
        <v>414</v>
      </c>
      <c r="D264" s="141" t="s">
        <v>420</v>
      </c>
      <c r="E264" s="144" t="s">
        <v>421</v>
      </c>
      <c r="F264" s="142"/>
      <c r="G264" s="143">
        <v>220000</v>
      </c>
      <c r="H264" s="148"/>
    </row>
    <row r="265" spans="2:8" ht="18" customHeight="1" x14ac:dyDescent="0.15">
      <c r="B265" s="140">
        <v>42552</v>
      </c>
      <c r="C265" s="141" t="s">
        <v>422</v>
      </c>
      <c r="D265" s="141" t="s">
        <v>423</v>
      </c>
      <c r="E265" s="144" t="s">
        <v>424</v>
      </c>
      <c r="F265" s="142">
        <v>38000000</v>
      </c>
      <c r="G265" s="143"/>
      <c r="H265" s="148" t="s">
        <v>425</v>
      </c>
    </row>
    <row r="266" spans="2:8" ht="18" customHeight="1" x14ac:dyDescent="0.15">
      <c r="B266" s="140">
        <v>42552</v>
      </c>
      <c r="C266" s="141" t="s">
        <v>422</v>
      </c>
      <c r="D266" s="141" t="s">
        <v>426</v>
      </c>
      <c r="E266" s="141" t="s">
        <v>427</v>
      </c>
      <c r="F266" s="142"/>
      <c r="G266" s="143">
        <v>143000</v>
      </c>
      <c r="H266" s="148"/>
    </row>
    <row r="267" spans="2:8" ht="18" customHeight="1" x14ac:dyDescent="0.15">
      <c r="B267" s="140">
        <v>42555</v>
      </c>
      <c r="C267" s="141" t="s">
        <v>428</v>
      </c>
      <c r="D267" s="141" t="s">
        <v>429</v>
      </c>
      <c r="E267" s="141" t="s">
        <v>430</v>
      </c>
      <c r="F267" s="142"/>
      <c r="G267" s="143">
        <v>4500000</v>
      </c>
      <c r="H267" s="148"/>
    </row>
    <row r="268" spans="2:8" ht="18" customHeight="1" x14ac:dyDescent="0.15">
      <c r="B268" s="140">
        <v>42555</v>
      </c>
      <c r="C268" s="141" t="s">
        <v>428</v>
      </c>
      <c r="D268" s="141" t="s">
        <v>429</v>
      </c>
      <c r="E268" s="141" t="s">
        <v>431</v>
      </c>
      <c r="F268" s="142"/>
      <c r="G268" s="143">
        <v>3100000</v>
      </c>
      <c r="H268" s="148"/>
    </row>
    <row r="269" spans="2:8" ht="18" customHeight="1" x14ac:dyDescent="0.15">
      <c r="B269" s="140">
        <v>42555</v>
      </c>
      <c r="C269" s="141" t="s">
        <v>428</v>
      </c>
      <c r="D269" s="141" t="s">
        <v>429</v>
      </c>
      <c r="E269" s="141" t="s">
        <v>432</v>
      </c>
      <c r="F269" s="142"/>
      <c r="G269" s="143">
        <v>3100000</v>
      </c>
      <c r="H269" s="148"/>
    </row>
    <row r="270" spans="2:8" ht="18" customHeight="1" x14ac:dyDescent="0.15">
      <c r="B270" s="140">
        <v>42555</v>
      </c>
      <c r="C270" s="141" t="s">
        <v>428</v>
      </c>
      <c r="D270" s="141" t="s">
        <v>429</v>
      </c>
      <c r="E270" s="141" t="s">
        <v>433</v>
      </c>
      <c r="F270" s="142"/>
      <c r="G270" s="143">
        <v>2000000</v>
      </c>
      <c r="H270" s="148"/>
    </row>
    <row r="271" spans="2:8" ht="18" customHeight="1" x14ac:dyDescent="0.15">
      <c r="B271" s="140">
        <v>42556</v>
      </c>
      <c r="C271" s="141" t="s">
        <v>434</v>
      </c>
      <c r="D271" s="141" t="s">
        <v>435</v>
      </c>
      <c r="E271" s="144" t="s">
        <v>436</v>
      </c>
      <c r="F271" s="142"/>
      <c r="G271" s="143">
        <v>6325000</v>
      </c>
      <c r="H271" s="148"/>
    </row>
    <row r="272" spans="2:8" ht="18" customHeight="1" x14ac:dyDescent="0.15">
      <c r="B272" s="140">
        <v>42556</v>
      </c>
      <c r="C272" s="141" t="s">
        <v>434</v>
      </c>
      <c r="D272" s="141" t="s">
        <v>435</v>
      </c>
      <c r="E272" s="141" t="s">
        <v>437</v>
      </c>
      <c r="F272" s="142"/>
      <c r="G272" s="143">
        <v>3190000</v>
      </c>
      <c r="H272" s="148"/>
    </row>
    <row r="273" spans="2:8" ht="18" customHeight="1" x14ac:dyDescent="0.15">
      <c r="B273" s="140">
        <v>42556</v>
      </c>
      <c r="C273" s="141" t="s">
        <v>434</v>
      </c>
      <c r="D273" s="141" t="s">
        <v>435</v>
      </c>
      <c r="E273" s="144" t="s">
        <v>438</v>
      </c>
      <c r="F273" s="142"/>
      <c r="G273" s="143">
        <v>550000</v>
      </c>
      <c r="H273" s="148"/>
    </row>
    <row r="274" spans="2:8" ht="18" customHeight="1" x14ac:dyDescent="0.15">
      <c r="B274" s="140">
        <v>42556</v>
      </c>
      <c r="C274" s="141" t="s">
        <v>434</v>
      </c>
      <c r="D274" s="141" t="s">
        <v>435</v>
      </c>
      <c r="E274" s="141" t="s">
        <v>439</v>
      </c>
      <c r="F274" s="142"/>
      <c r="G274" s="143">
        <v>880000</v>
      </c>
      <c r="H274" s="148"/>
    </row>
    <row r="275" spans="2:8" ht="18" customHeight="1" x14ac:dyDescent="0.15">
      <c r="B275" s="140">
        <v>42556</v>
      </c>
      <c r="C275" s="141" t="s">
        <v>434</v>
      </c>
      <c r="D275" s="141" t="s">
        <v>440</v>
      </c>
      <c r="E275" s="141" t="s">
        <v>441</v>
      </c>
      <c r="F275" s="142"/>
      <c r="G275" s="143">
        <v>66000</v>
      </c>
      <c r="H275" s="148"/>
    </row>
    <row r="276" spans="2:8" ht="18" customHeight="1" x14ac:dyDescent="0.15">
      <c r="B276" s="140">
        <v>42558</v>
      </c>
      <c r="C276" s="141" t="s">
        <v>442</v>
      </c>
      <c r="D276" s="141" t="s">
        <v>443</v>
      </c>
      <c r="E276" s="141" t="s">
        <v>444</v>
      </c>
      <c r="F276" s="142"/>
      <c r="G276" s="143">
        <v>2170300</v>
      </c>
      <c r="H276" s="148"/>
    </row>
    <row r="277" spans="2:8" ht="18" customHeight="1" x14ac:dyDescent="0.15">
      <c r="B277" s="140">
        <v>42558</v>
      </c>
      <c r="C277" s="141" t="s">
        <v>442</v>
      </c>
      <c r="D277" s="141" t="s">
        <v>443</v>
      </c>
      <c r="E277" s="141" t="s">
        <v>445</v>
      </c>
      <c r="F277" s="142"/>
      <c r="G277" s="143">
        <v>596000</v>
      </c>
      <c r="H277" s="148"/>
    </row>
    <row r="278" spans="2:8" ht="18" customHeight="1" x14ac:dyDescent="0.15">
      <c r="B278" s="140">
        <v>42559</v>
      </c>
      <c r="C278" s="141" t="s">
        <v>447</v>
      </c>
      <c r="D278" s="141" t="s">
        <v>448</v>
      </c>
      <c r="E278" s="144" t="s">
        <v>449</v>
      </c>
      <c r="F278" s="142"/>
      <c r="G278" s="143">
        <v>35000</v>
      </c>
      <c r="H278" s="148"/>
    </row>
    <row r="279" spans="2:8" ht="18" customHeight="1" x14ac:dyDescent="0.15">
      <c r="B279" s="140">
        <v>42559</v>
      </c>
      <c r="C279" s="141" t="s">
        <v>447</v>
      </c>
      <c r="D279" s="141" t="s">
        <v>448</v>
      </c>
      <c r="E279" s="141" t="s">
        <v>450</v>
      </c>
      <c r="F279" s="142"/>
      <c r="G279" s="143">
        <v>50000</v>
      </c>
      <c r="H279" s="148"/>
    </row>
    <row r="280" spans="2:8" ht="18" customHeight="1" x14ac:dyDescent="0.15">
      <c r="B280" s="140">
        <v>42559</v>
      </c>
      <c r="C280" s="141" t="s">
        <v>447</v>
      </c>
      <c r="D280" s="141" t="s">
        <v>451</v>
      </c>
      <c r="E280" s="141" t="s">
        <v>452</v>
      </c>
      <c r="F280" s="142"/>
      <c r="G280" s="143">
        <v>849000</v>
      </c>
      <c r="H280" s="148"/>
    </row>
    <row r="281" spans="2:8" ht="18" customHeight="1" x14ac:dyDescent="0.15">
      <c r="B281" s="140">
        <v>42562</v>
      </c>
      <c r="C281" s="141" t="s">
        <v>453</v>
      </c>
      <c r="D281" s="141" t="s">
        <v>454</v>
      </c>
      <c r="E281" s="141" t="s">
        <v>455</v>
      </c>
      <c r="F281" s="142"/>
      <c r="G281" s="143">
        <v>928400</v>
      </c>
      <c r="H281" s="148"/>
    </row>
    <row r="282" spans="2:8" ht="18" customHeight="1" x14ac:dyDescent="0.15">
      <c r="B282" s="140">
        <v>42563</v>
      </c>
      <c r="C282" s="141" t="s">
        <v>456</v>
      </c>
      <c r="D282" s="141" t="s">
        <v>457</v>
      </c>
      <c r="E282" s="141" t="s">
        <v>458</v>
      </c>
      <c r="F282" s="142"/>
      <c r="G282" s="143">
        <v>266420</v>
      </c>
      <c r="H282" s="148"/>
    </row>
    <row r="283" spans="2:8" ht="18" customHeight="1" x14ac:dyDescent="0.15">
      <c r="B283" s="140">
        <v>42563</v>
      </c>
      <c r="C283" s="141" t="s">
        <v>456</v>
      </c>
      <c r="D283" s="141" t="s">
        <v>459</v>
      </c>
      <c r="E283" s="141" t="s">
        <v>460</v>
      </c>
      <c r="F283" s="142"/>
      <c r="G283" s="143">
        <v>482160</v>
      </c>
      <c r="H283" s="148"/>
    </row>
    <row r="284" spans="2:8" ht="18" customHeight="1" x14ac:dyDescent="0.15">
      <c r="B284" s="140">
        <v>42564</v>
      </c>
      <c r="C284" s="141" t="s">
        <v>461</v>
      </c>
      <c r="D284" s="141" t="s">
        <v>462</v>
      </c>
      <c r="E284" s="141" t="s">
        <v>463</v>
      </c>
      <c r="F284" s="142"/>
      <c r="G284" s="143">
        <v>114400</v>
      </c>
      <c r="H284" s="148"/>
    </row>
    <row r="285" spans="2:8" ht="18" customHeight="1" x14ac:dyDescent="0.15">
      <c r="B285" s="140">
        <v>42565</v>
      </c>
      <c r="C285" s="141" t="s">
        <v>461</v>
      </c>
      <c r="D285" s="141" t="s">
        <v>464</v>
      </c>
      <c r="E285" s="141" t="s">
        <v>465</v>
      </c>
      <c r="F285" s="142"/>
      <c r="G285" s="143">
        <v>123000</v>
      </c>
      <c r="H285" s="148"/>
    </row>
    <row r="286" spans="2:8" ht="18" customHeight="1" x14ac:dyDescent="0.15">
      <c r="B286" s="140">
        <v>42566</v>
      </c>
      <c r="C286" s="141" t="s">
        <v>469</v>
      </c>
      <c r="D286" s="141" t="s">
        <v>470</v>
      </c>
      <c r="E286" s="141" t="s">
        <v>471</v>
      </c>
      <c r="F286" s="142"/>
      <c r="G286" s="143">
        <v>1119524</v>
      </c>
      <c r="H286" s="148"/>
    </row>
    <row r="287" spans="2:8" ht="18" customHeight="1" x14ac:dyDescent="0.15">
      <c r="B287" s="140">
        <v>42566</v>
      </c>
      <c r="C287" s="141" t="s">
        <v>469</v>
      </c>
      <c r="D287" s="141" t="s">
        <v>470</v>
      </c>
      <c r="E287" s="141" t="s">
        <v>471</v>
      </c>
      <c r="F287" s="142"/>
      <c r="G287" s="143">
        <v>1093532</v>
      </c>
      <c r="H287" s="148"/>
    </row>
    <row r="288" spans="2:8" ht="18" customHeight="1" x14ac:dyDescent="0.15">
      <c r="B288" s="140">
        <v>42569</v>
      </c>
      <c r="C288" s="141" t="s">
        <v>472</v>
      </c>
      <c r="D288" s="141" t="s">
        <v>473</v>
      </c>
      <c r="E288" s="141" t="s">
        <v>474</v>
      </c>
      <c r="F288" s="142"/>
      <c r="G288" s="143">
        <v>200000</v>
      </c>
      <c r="H288" s="148"/>
    </row>
    <row r="289" spans="2:8" ht="18" customHeight="1" x14ac:dyDescent="0.15">
      <c r="B289" s="140">
        <v>42570</v>
      </c>
      <c r="C289" s="141" t="s">
        <v>475</v>
      </c>
      <c r="D289" s="141" t="s">
        <v>476</v>
      </c>
      <c r="E289" s="144" t="s">
        <v>477</v>
      </c>
      <c r="F289" s="142">
        <v>58000000</v>
      </c>
      <c r="G289" s="143"/>
      <c r="H289" s="148" t="s">
        <v>478</v>
      </c>
    </row>
    <row r="290" spans="2:8" ht="18" customHeight="1" x14ac:dyDescent="0.15">
      <c r="B290" s="140">
        <v>42570</v>
      </c>
      <c r="C290" s="141" t="s">
        <v>475</v>
      </c>
      <c r="D290" s="141" t="s">
        <v>479</v>
      </c>
      <c r="E290" s="141" t="s">
        <v>480</v>
      </c>
      <c r="F290" s="142"/>
      <c r="G290" s="143">
        <v>300000</v>
      </c>
      <c r="H290" s="148"/>
    </row>
    <row r="291" spans="2:8" ht="18" customHeight="1" x14ac:dyDescent="0.15">
      <c r="B291" s="140">
        <v>42570</v>
      </c>
      <c r="C291" s="141" t="s">
        <v>481</v>
      </c>
      <c r="D291" s="141" t="s">
        <v>482</v>
      </c>
      <c r="E291" s="141" t="s">
        <v>483</v>
      </c>
      <c r="F291" s="142"/>
      <c r="G291" s="143">
        <v>1642940</v>
      </c>
      <c r="H291" s="148"/>
    </row>
    <row r="292" spans="2:8" ht="18" customHeight="1" x14ac:dyDescent="0.15">
      <c r="B292" s="140">
        <v>42570</v>
      </c>
      <c r="C292" s="141" t="s">
        <v>481</v>
      </c>
      <c r="D292" s="141" t="s">
        <v>482</v>
      </c>
      <c r="E292" s="141" t="s">
        <v>484</v>
      </c>
      <c r="F292" s="142"/>
      <c r="G292" s="143">
        <v>3143560</v>
      </c>
      <c r="H292" s="148"/>
    </row>
    <row r="293" spans="2:8" ht="18" customHeight="1" x14ac:dyDescent="0.15">
      <c r="B293" s="140">
        <v>42570</v>
      </c>
      <c r="C293" s="141" t="s">
        <v>481</v>
      </c>
      <c r="D293" s="141" t="s">
        <v>482</v>
      </c>
      <c r="E293" s="141" t="s">
        <v>485</v>
      </c>
      <c r="F293" s="142"/>
      <c r="G293" s="143">
        <v>1257420</v>
      </c>
      <c r="H293" s="148"/>
    </row>
    <row r="294" spans="2:8" ht="18" customHeight="1" x14ac:dyDescent="0.15">
      <c r="B294" s="140">
        <v>42570</v>
      </c>
      <c r="C294" s="141" t="s">
        <v>481</v>
      </c>
      <c r="D294" s="141" t="s">
        <v>482</v>
      </c>
      <c r="E294" s="141" t="s">
        <v>486</v>
      </c>
      <c r="F294" s="142"/>
      <c r="G294" s="143">
        <v>2735030</v>
      </c>
      <c r="H294" s="148"/>
    </row>
    <row r="295" spans="2:8" ht="18" customHeight="1" x14ac:dyDescent="0.15">
      <c r="B295" s="140">
        <v>42570</v>
      </c>
      <c r="C295" s="141" t="s">
        <v>481</v>
      </c>
      <c r="D295" s="141" t="s">
        <v>482</v>
      </c>
      <c r="E295" s="141" t="s">
        <v>487</v>
      </c>
      <c r="F295" s="142"/>
      <c r="G295" s="143">
        <v>1154370</v>
      </c>
      <c r="H295" s="148"/>
    </row>
    <row r="296" spans="2:8" ht="18" customHeight="1" x14ac:dyDescent="0.15">
      <c r="B296" s="140">
        <v>42570</v>
      </c>
      <c r="C296" s="141" t="s">
        <v>481</v>
      </c>
      <c r="D296" s="141" t="s">
        <v>482</v>
      </c>
      <c r="E296" s="141" t="s">
        <v>488</v>
      </c>
      <c r="F296" s="142"/>
      <c r="G296" s="143">
        <v>1103210</v>
      </c>
      <c r="H296" s="148"/>
    </row>
    <row r="297" spans="2:8" ht="18" customHeight="1" x14ac:dyDescent="0.15">
      <c r="B297" s="140">
        <v>42570</v>
      </c>
      <c r="C297" s="141" t="s">
        <v>481</v>
      </c>
      <c r="D297" s="141" t="s">
        <v>482</v>
      </c>
      <c r="E297" s="141" t="s">
        <v>489</v>
      </c>
      <c r="F297" s="142"/>
      <c r="G297" s="143">
        <v>2565280</v>
      </c>
      <c r="H297" s="148"/>
    </row>
    <row r="298" spans="2:8" ht="18" customHeight="1" x14ac:dyDescent="0.15">
      <c r="B298" s="140">
        <v>42570</v>
      </c>
      <c r="C298" s="141" t="s">
        <v>481</v>
      </c>
      <c r="D298" s="141" t="s">
        <v>482</v>
      </c>
      <c r="E298" s="141" t="s">
        <v>490</v>
      </c>
      <c r="F298" s="142"/>
      <c r="G298" s="143">
        <v>705810</v>
      </c>
      <c r="H298" s="148"/>
    </row>
    <row r="299" spans="2:8" ht="18" customHeight="1" x14ac:dyDescent="0.15">
      <c r="B299" s="140">
        <v>42570</v>
      </c>
      <c r="C299" s="141" t="s">
        <v>481</v>
      </c>
      <c r="D299" s="141" t="s">
        <v>482</v>
      </c>
      <c r="E299" s="141" t="s">
        <v>491</v>
      </c>
      <c r="F299" s="142"/>
      <c r="G299" s="143">
        <v>442620</v>
      </c>
      <c r="H299" s="148"/>
    </row>
    <row r="300" spans="2:8" ht="18" customHeight="1" x14ac:dyDescent="0.15">
      <c r="B300" s="140">
        <v>42570</v>
      </c>
      <c r="C300" s="141" t="s">
        <v>481</v>
      </c>
      <c r="D300" s="141" t="s">
        <v>482</v>
      </c>
      <c r="E300" s="141" t="s">
        <v>492</v>
      </c>
      <c r="F300" s="142"/>
      <c r="G300" s="143">
        <v>590160</v>
      </c>
      <c r="H300" s="148"/>
    </row>
    <row r="301" spans="2:8" ht="18" customHeight="1" x14ac:dyDescent="0.15">
      <c r="B301" s="140">
        <v>42570</v>
      </c>
      <c r="C301" s="141" t="s">
        <v>481</v>
      </c>
      <c r="D301" s="141" t="s">
        <v>482</v>
      </c>
      <c r="E301" s="141" t="s">
        <v>493</v>
      </c>
      <c r="F301" s="142"/>
      <c r="G301" s="143">
        <v>2803260</v>
      </c>
      <c r="H301" s="148"/>
    </row>
    <row r="302" spans="2:8" ht="18" customHeight="1" x14ac:dyDescent="0.15">
      <c r="B302" s="140">
        <v>42570</v>
      </c>
      <c r="C302" s="141" t="s">
        <v>481</v>
      </c>
      <c r="D302" s="141" t="s">
        <v>482</v>
      </c>
      <c r="E302" s="141" t="s">
        <v>494</v>
      </c>
      <c r="F302" s="142"/>
      <c r="G302" s="143">
        <v>1411630</v>
      </c>
      <c r="H302" s="148"/>
    </row>
    <row r="303" spans="2:8" ht="18" customHeight="1" x14ac:dyDescent="0.15">
      <c r="B303" s="140">
        <v>42570</v>
      </c>
      <c r="C303" s="141" t="s">
        <v>481</v>
      </c>
      <c r="D303" s="141" t="s">
        <v>482</v>
      </c>
      <c r="E303" s="141" t="s">
        <v>495</v>
      </c>
      <c r="F303" s="142"/>
      <c r="G303" s="143">
        <v>1103210</v>
      </c>
      <c r="H303" s="148"/>
    </row>
    <row r="304" spans="2:8" ht="18" customHeight="1" x14ac:dyDescent="0.15">
      <c r="B304" s="140">
        <v>42570</v>
      </c>
      <c r="C304" s="141" t="s">
        <v>481</v>
      </c>
      <c r="D304" s="141" t="s">
        <v>482</v>
      </c>
      <c r="E304" s="141" t="s">
        <v>496</v>
      </c>
      <c r="F304" s="142"/>
      <c r="G304" s="143">
        <v>304500</v>
      </c>
      <c r="H304" s="148"/>
    </row>
    <row r="305" spans="2:8" ht="18" customHeight="1" x14ac:dyDescent="0.15">
      <c r="B305" s="140">
        <v>42570</v>
      </c>
      <c r="C305" s="141" t="s">
        <v>481</v>
      </c>
      <c r="D305" s="141" t="s">
        <v>482</v>
      </c>
      <c r="E305" s="141" t="s">
        <v>497</v>
      </c>
      <c r="F305" s="142"/>
      <c r="G305" s="143">
        <v>200000</v>
      </c>
      <c r="H305" s="148"/>
    </row>
    <row r="306" spans="2:8" ht="18" customHeight="1" x14ac:dyDescent="0.15">
      <c r="B306" s="140">
        <v>42571</v>
      </c>
      <c r="C306" s="141" t="s">
        <v>498</v>
      </c>
      <c r="D306" s="141" t="s">
        <v>499</v>
      </c>
      <c r="E306" s="141" t="s">
        <v>500</v>
      </c>
      <c r="F306" s="142"/>
      <c r="G306" s="143">
        <v>39310</v>
      </c>
      <c r="H306" s="148"/>
    </row>
    <row r="307" spans="2:8" ht="18" customHeight="1" x14ac:dyDescent="0.15">
      <c r="B307" s="140">
        <v>42571</v>
      </c>
      <c r="C307" s="141" t="s">
        <v>501</v>
      </c>
      <c r="D307" s="141" t="s">
        <v>502</v>
      </c>
      <c r="E307" s="141" t="s">
        <v>503</v>
      </c>
      <c r="F307" s="142"/>
      <c r="G307" s="143">
        <v>8765200</v>
      </c>
      <c r="H307" s="148"/>
    </row>
    <row r="308" spans="2:8" ht="18" customHeight="1" x14ac:dyDescent="0.15">
      <c r="B308" s="140">
        <v>42571</v>
      </c>
      <c r="C308" s="141" t="s">
        <v>501</v>
      </c>
      <c r="D308" s="141" t="s">
        <v>504</v>
      </c>
      <c r="E308" s="141" t="s">
        <v>505</v>
      </c>
      <c r="F308" s="142"/>
      <c r="G308" s="143">
        <v>4182820</v>
      </c>
      <c r="H308" s="148"/>
    </row>
    <row r="309" spans="2:8" ht="18" customHeight="1" x14ac:dyDescent="0.15">
      <c r="B309" s="140">
        <v>42571</v>
      </c>
      <c r="C309" s="141" t="s">
        <v>506</v>
      </c>
      <c r="D309" s="141" t="s">
        <v>507</v>
      </c>
      <c r="E309" s="141" t="s">
        <v>508</v>
      </c>
      <c r="F309" s="142"/>
      <c r="G309" s="143">
        <v>8602000</v>
      </c>
      <c r="H309" s="148" t="s">
        <v>548</v>
      </c>
    </row>
    <row r="310" spans="2:8" ht="18" customHeight="1" x14ac:dyDescent="0.15">
      <c r="B310" s="140">
        <v>42571</v>
      </c>
      <c r="C310" s="141" t="s">
        <v>506</v>
      </c>
      <c r="D310" s="141" t="s">
        <v>509</v>
      </c>
      <c r="E310" s="141" t="s">
        <v>510</v>
      </c>
      <c r="F310" s="142"/>
      <c r="G310" s="143">
        <v>4000000</v>
      </c>
      <c r="H310" s="148"/>
    </row>
    <row r="311" spans="2:8" ht="18" customHeight="1" x14ac:dyDescent="0.15">
      <c r="B311" s="140">
        <v>42573</v>
      </c>
      <c r="C311" s="141" t="s">
        <v>511</v>
      </c>
      <c r="D311" s="141" t="s">
        <v>512</v>
      </c>
      <c r="E311" s="141" t="s">
        <v>513</v>
      </c>
      <c r="F311" s="142"/>
      <c r="G311" s="143">
        <v>220755</v>
      </c>
      <c r="H311" s="148"/>
    </row>
    <row r="312" spans="2:8" ht="18" customHeight="1" x14ac:dyDescent="0.15">
      <c r="B312" s="140">
        <v>42573</v>
      </c>
      <c r="C312" s="141" t="s">
        <v>511</v>
      </c>
      <c r="D312" s="141" t="s">
        <v>512</v>
      </c>
      <c r="E312" s="141" t="s">
        <v>513</v>
      </c>
      <c r="F312" s="142"/>
      <c r="G312" s="143">
        <v>24116</v>
      </c>
      <c r="H312" s="148"/>
    </row>
    <row r="313" spans="2:8" ht="18" customHeight="1" x14ac:dyDescent="0.15">
      <c r="B313" s="140">
        <v>42573</v>
      </c>
      <c r="C313" s="141" t="s">
        <v>511</v>
      </c>
      <c r="D313" s="141" t="s">
        <v>514</v>
      </c>
      <c r="E313" s="141" t="s">
        <v>515</v>
      </c>
      <c r="F313" s="142"/>
      <c r="G313" s="143">
        <v>220000</v>
      </c>
      <c r="H313" s="148"/>
    </row>
    <row r="314" spans="2:8" ht="18" customHeight="1" x14ac:dyDescent="0.15">
      <c r="B314" s="140">
        <v>42573</v>
      </c>
      <c r="C314" s="141" t="s">
        <v>511</v>
      </c>
      <c r="D314" s="141" t="s">
        <v>519</v>
      </c>
      <c r="E314" s="141" t="s">
        <v>516</v>
      </c>
      <c r="F314" s="142"/>
      <c r="G314" s="143">
        <v>2122560</v>
      </c>
      <c r="H314" s="148"/>
    </row>
    <row r="315" spans="2:8" ht="18" customHeight="1" x14ac:dyDescent="0.15">
      <c r="B315" s="140">
        <v>42573</v>
      </c>
      <c r="C315" s="141" t="s">
        <v>511</v>
      </c>
      <c r="D315" s="141" t="s">
        <v>519</v>
      </c>
      <c r="E315" s="141" t="s">
        <v>516</v>
      </c>
      <c r="F315" s="142"/>
      <c r="G315" s="143">
        <v>638200</v>
      </c>
      <c r="H315" s="148" t="s">
        <v>518</v>
      </c>
    </row>
    <row r="316" spans="2:8" ht="18" customHeight="1" x14ac:dyDescent="0.15">
      <c r="B316" s="140">
        <v>42573</v>
      </c>
      <c r="C316" s="141" t="s">
        <v>511</v>
      </c>
      <c r="D316" s="141" t="s">
        <v>520</v>
      </c>
      <c r="E316" s="141" t="s">
        <v>517</v>
      </c>
      <c r="F316" s="142"/>
      <c r="G316" s="143">
        <v>1155000</v>
      </c>
      <c r="H316" s="148"/>
    </row>
    <row r="317" spans="2:8" ht="18" customHeight="1" x14ac:dyDescent="0.15">
      <c r="B317" s="140">
        <v>42573</v>
      </c>
      <c r="C317" s="141" t="s">
        <v>511</v>
      </c>
      <c r="D317" s="141" t="s">
        <v>514</v>
      </c>
      <c r="E317" s="141" t="s">
        <v>522</v>
      </c>
      <c r="F317" s="142"/>
      <c r="G317" s="143">
        <v>450000</v>
      </c>
      <c r="H317" s="148"/>
    </row>
    <row r="318" spans="2:8" ht="18" customHeight="1" x14ac:dyDescent="0.15">
      <c r="B318" s="140">
        <v>42573</v>
      </c>
      <c r="C318" s="141" t="s">
        <v>511</v>
      </c>
      <c r="D318" s="141" t="s">
        <v>514</v>
      </c>
      <c r="E318" s="141" t="s">
        <v>523</v>
      </c>
      <c r="F318" s="142"/>
      <c r="G318" s="143">
        <v>200000</v>
      </c>
      <c r="H318" s="148"/>
    </row>
    <row r="319" spans="2:8" ht="18" customHeight="1" x14ac:dyDescent="0.15">
      <c r="B319" s="140">
        <v>42576</v>
      </c>
      <c r="C319" s="141" t="s">
        <v>68</v>
      </c>
      <c r="D319" s="141" t="s">
        <v>524</v>
      </c>
      <c r="E319" s="141" t="s">
        <v>525</v>
      </c>
      <c r="F319" s="142"/>
      <c r="G319" s="143">
        <v>25040</v>
      </c>
      <c r="H319" s="148"/>
    </row>
    <row r="320" spans="2:8" ht="18" customHeight="1" x14ac:dyDescent="0.15">
      <c r="B320" s="140">
        <v>42576</v>
      </c>
      <c r="C320" s="141" t="s">
        <v>527</v>
      </c>
      <c r="D320" s="141" t="s">
        <v>528</v>
      </c>
      <c r="E320" s="141" t="s">
        <v>526</v>
      </c>
      <c r="F320" s="142"/>
      <c r="G320" s="143">
        <v>13140</v>
      </c>
      <c r="H320" s="148"/>
    </row>
    <row r="321" spans="2:8" ht="18" customHeight="1" x14ac:dyDescent="0.15">
      <c r="B321" s="140">
        <v>42578</v>
      </c>
      <c r="C321" s="141" t="s">
        <v>527</v>
      </c>
      <c r="D321" s="141" t="s">
        <v>529</v>
      </c>
      <c r="E321" s="141" t="s">
        <v>530</v>
      </c>
      <c r="F321" s="142"/>
      <c r="G321" s="143">
        <v>540000</v>
      </c>
      <c r="H321" s="148"/>
    </row>
    <row r="322" spans="2:8" ht="18" customHeight="1" x14ac:dyDescent="0.15">
      <c r="B322" s="140">
        <v>42578</v>
      </c>
      <c r="C322" s="141" t="s">
        <v>527</v>
      </c>
      <c r="D322" s="141" t="s">
        <v>532</v>
      </c>
      <c r="E322" s="141" t="s">
        <v>531</v>
      </c>
      <c r="F322" s="142"/>
      <c r="G322" s="143">
        <v>50000</v>
      </c>
      <c r="H322" s="148"/>
    </row>
    <row r="323" spans="2:8" ht="18" customHeight="1" x14ac:dyDescent="0.15">
      <c r="B323" s="140">
        <v>42579</v>
      </c>
      <c r="C323" s="141" t="s">
        <v>68</v>
      </c>
      <c r="D323" s="141" t="s">
        <v>536</v>
      </c>
      <c r="E323" s="141" t="s">
        <v>535</v>
      </c>
      <c r="F323" s="142"/>
      <c r="G323" s="143">
        <v>357260</v>
      </c>
      <c r="H323" s="148"/>
    </row>
    <row r="324" spans="2:8" ht="18" customHeight="1" x14ac:dyDescent="0.15">
      <c r="B324" s="140">
        <v>42579</v>
      </c>
      <c r="C324" s="141" t="s">
        <v>533</v>
      </c>
      <c r="D324" s="141" t="s">
        <v>88</v>
      </c>
      <c r="E324" s="141" t="s">
        <v>534</v>
      </c>
      <c r="F324" s="142"/>
      <c r="G324" s="143">
        <v>2000000</v>
      </c>
      <c r="H324" s="148"/>
    </row>
    <row r="325" spans="2:8" ht="18" customHeight="1" x14ac:dyDescent="0.15">
      <c r="B325" s="140">
        <v>42580</v>
      </c>
      <c r="C325" s="141" t="s">
        <v>537</v>
      </c>
      <c r="D325" s="141" t="s">
        <v>538</v>
      </c>
      <c r="E325" s="141" t="s">
        <v>539</v>
      </c>
      <c r="F325" s="142"/>
      <c r="G325" s="143">
        <v>1250450</v>
      </c>
      <c r="H325" s="148"/>
    </row>
    <row r="326" spans="2:8" ht="18" customHeight="1" x14ac:dyDescent="0.15">
      <c r="B326" s="140">
        <v>42580</v>
      </c>
      <c r="C326" s="141" t="s">
        <v>542</v>
      </c>
      <c r="D326" s="141" t="s">
        <v>541</v>
      </c>
      <c r="E326" s="141" t="s">
        <v>540</v>
      </c>
      <c r="F326" s="142"/>
      <c r="G326" s="143">
        <v>73470</v>
      </c>
      <c r="H326" s="148"/>
    </row>
    <row r="327" spans="2:8" ht="18" customHeight="1" x14ac:dyDescent="0.15">
      <c r="B327" s="140">
        <v>42580</v>
      </c>
      <c r="C327" s="141" t="s">
        <v>537</v>
      </c>
      <c r="D327" s="141" t="s">
        <v>543</v>
      </c>
      <c r="E327" s="144" t="s">
        <v>544</v>
      </c>
      <c r="F327" s="142"/>
      <c r="G327" s="143">
        <v>200000</v>
      </c>
      <c r="H327" s="148"/>
    </row>
    <row r="328" spans="2:8" ht="18" customHeight="1" x14ac:dyDescent="0.15">
      <c r="B328" s="216">
        <v>42580</v>
      </c>
      <c r="C328" s="217" t="s">
        <v>550</v>
      </c>
      <c r="D328" s="217" t="s">
        <v>551</v>
      </c>
      <c r="E328" s="218" t="s">
        <v>552</v>
      </c>
      <c r="F328" s="219">
        <v>5000000</v>
      </c>
      <c r="G328" s="118"/>
      <c r="H328" s="220">
        <v>5000000</v>
      </c>
    </row>
    <row r="329" spans="2:8" ht="18" customHeight="1" x14ac:dyDescent="0.15">
      <c r="B329" s="140">
        <v>42580</v>
      </c>
      <c r="C329" s="141" t="s">
        <v>68</v>
      </c>
      <c r="D329" s="141" t="s">
        <v>88</v>
      </c>
      <c r="E329" s="141" t="s">
        <v>553</v>
      </c>
      <c r="F329" s="142"/>
      <c r="G329" s="143">
        <v>7000000</v>
      </c>
      <c r="H329" s="148" t="s">
        <v>547</v>
      </c>
    </row>
    <row r="330" spans="2:8" ht="18" customHeight="1" x14ac:dyDescent="0.15">
      <c r="B330" s="140">
        <v>42580</v>
      </c>
      <c r="C330" s="141" t="s">
        <v>554</v>
      </c>
      <c r="D330" s="141" t="s">
        <v>88</v>
      </c>
      <c r="E330" s="141" t="s">
        <v>553</v>
      </c>
      <c r="F330" s="142"/>
      <c r="G330" s="143">
        <v>5000000</v>
      </c>
      <c r="H330" s="148" t="s">
        <v>547</v>
      </c>
    </row>
    <row r="331" spans="2:8" ht="18" customHeight="1" x14ac:dyDescent="0.15">
      <c r="B331" s="140">
        <v>42580</v>
      </c>
      <c r="C331" s="141" t="s">
        <v>555</v>
      </c>
      <c r="D331" s="141" t="s">
        <v>556</v>
      </c>
      <c r="E331" s="141" t="s">
        <v>557</v>
      </c>
      <c r="F331" s="142">
        <v>33000000</v>
      </c>
      <c r="G331" s="143"/>
      <c r="H331" s="148" t="s">
        <v>558</v>
      </c>
    </row>
    <row r="332" spans="2:8" ht="18" customHeight="1" x14ac:dyDescent="0.15">
      <c r="B332" s="140">
        <v>42583</v>
      </c>
      <c r="C332" s="141" t="s">
        <v>559</v>
      </c>
      <c r="D332" s="141" t="s">
        <v>560</v>
      </c>
      <c r="E332" s="141" t="s">
        <v>561</v>
      </c>
      <c r="F332" s="142"/>
      <c r="G332" s="143">
        <v>1760000</v>
      </c>
      <c r="H332" s="148"/>
    </row>
    <row r="333" spans="2:8" ht="18" customHeight="1" x14ac:dyDescent="0.15">
      <c r="B333" s="140">
        <v>42583</v>
      </c>
      <c r="C333" s="141" t="s">
        <v>68</v>
      </c>
      <c r="D333" s="141" t="s">
        <v>562</v>
      </c>
      <c r="E333" s="141" t="s">
        <v>563</v>
      </c>
      <c r="F333" s="142"/>
      <c r="G333" s="143">
        <v>2669780</v>
      </c>
      <c r="H333" s="148"/>
    </row>
    <row r="334" spans="2:8" ht="18" customHeight="1" x14ac:dyDescent="0.15">
      <c r="B334" s="140">
        <v>42583</v>
      </c>
      <c r="C334" s="141" t="s">
        <v>68</v>
      </c>
      <c r="D334" s="141" t="s">
        <v>562</v>
      </c>
      <c r="E334" s="141" t="s">
        <v>564</v>
      </c>
      <c r="F334" s="142"/>
      <c r="G334" s="143">
        <v>1571780</v>
      </c>
      <c r="H334" s="148"/>
    </row>
    <row r="335" spans="2:8" ht="18" customHeight="1" x14ac:dyDescent="0.15">
      <c r="B335" s="140">
        <v>42583</v>
      </c>
      <c r="C335" s="141" t="s">
        <v>68</v>
      </c>
      <c r="D335" s="141" t="s">
        <v>562</v>
      </c>
      <c r="E335" s="141" t="s">
        <v>565</v>
      </c>
      <c r="F335" s="142"/>
      <c r="G335" s="143">
        <v>1241120</v>
      </c>
      <c r="H335" s="148"/>
    </row>
    <row r="336" spans="2:8" ht="18" customHeight="1" x14ac:dyDescent="0.15">
      <c r="B336" s="140">
        <v>42583</v>
      </c>
      <c r="C336" s="141" t="s">
        <v>68</v>
      </c>
      <c r="D336" s="141" t="s">
        <v>562</v>
      </c>
      <c r="E336" s="141" t="s">
        <v>566</v>
      </c>
      <c r="F336" s="142"/>
      <c r="G336" s="143">
        <v>1410900</v>
      </c>
      <c r="H336" s="148"/>
    </row>
    <row r="337" spans="2:8" ht="18" customHeight="1" x14ac:dyDescent="0.15">
      <c r="B337" s="140">
        <v>42583</v>
      </c>
      <c r="C337" s="141" t="s">
        <v>68</v>
      </c>
      <c r="D337" s="141" t="s">
        <v>562</v>
      </c>
      <c r="E337" s="141" t="s">
        <v>567</v>
      </c>
      <c r="F337" s="142"/>
      <c r="G337" s="143">
        <v>471530</v>
      </c>
      <c r="H337" s="148"/>
    </row>
    <row r="338" spans="2:8" ht="18" customHeight="1" x14ac:dyDescent="0.15">
      <c r="B338" s="140">
        <v>42583</v>
      </c>
      <c r="C338" s="141" t="s">
        <v>68</v>
      </c>
      <c r="D338" s="141" t="s">
        <v>562</v>
      </c>
      <c r="E338" s="141" t="s">
        <v>568</v>
      </c>
      <c r="F338" s="142"/>
      <c r="G338" s="143">
        <v>1411630</v>
      </c>
      <c r="H338" s="148"/>
    </row>
    <row r="339" spans="2:8" ht="18" customHeight="1" x14ac:dyDescent="0.15">
      <c r="B339" s="140">
        <v>42583</v>
      </c>
      <c r="C339" s="141" t="s">
        <v>68</v>
      </c>
      <c r="D339" s="141" t="s">
        <v>562</v>
      </c>
      <c r="E339" s="141" t="s">
        <v>569</v>
      </c>
      <c r="F339" s="142"/>
      <c r="G339" s="143">
        <v>2043310</v>
      </c>
      <c r="H339" s="148"/>
    </row>
    <row r="340" spans="2:8" ht="18" customHeight="1" x14ac:dyDescent="0.15">
      <c r="B340" s="140">
        <v>42584</v>
      </c>
      <c r="C340" s="141" t="s">
        <v>570</v>
      </c>
      <c r="D340" s="141" t="s">
        <v>571</v>
      </c>
      <c r="E340" s="141" t="s">
        <v>572</v>
      </c>
      <c r="F340" s="142"/>
      <c r="G340" s="143">
        <v>1000000</v>
      </c>
      <c r="H340" s="148"/>
    </row>
    <row r="341" spans="2:8" ht="18" customHeight="1" x14ac:dyDescent="0.15">
      <c r="B341" s="140">
        <v>42584</v>
      </c>
      <c r="C341" s="141" t="s">
        <v>570</v>
      </c>
      <c r="D341" s="141" t="s">
        <v>573</v>
      </c>
      <c r="E341" s="144" t="s">
        <v>574</v>
      </c>
      <c r="F341" s="142"/>
      <c r="G341" s="143">
        <v>300000</v>
      </c>
      <c r="H341" s="148"/>
    </row>
    <row r="342" spans="2:8" ht="18" customHeight="1" x14ac:dyDescent="0.15">
      <c r="B342" s="140">
        <v>42584</v>
      </c>
      <c r="C342" s="141" t="s">
        <v>570</v>
      </c>
      <c r="D342" s="141" t="s">
        <v>583</v>
      </c>
      <c r="E342" s="141" t="s">
        <v>578</v>
      </c>
      <c r="F342" s="142"/>
      <c r="G342" s="143">
        <v>300000</v>
      </c>
      <c r="H342" s="148"/>
    </row>
    <row r="343" spans="2:8" ht="18" customHeight="1" x14ac:dyDescent="0.15">
      <c r="B343" s="140">
        <v>42584</v>
      </c>
      <c r="C343" s="141" t="s">
        <v>586</v>
      </c>
      <c r="D343" s="141" t="s">
        <v>587</v>
      </c>
      <c r="E343" s="141" t="s">
        <v>588</v>
      </c>
      <c r="F343" s="142"/>
      <c r="G343" s="143">
        <v>550000</v>
      </c>
      <c r="H343" s="148"/>
    </row>
    <row r="344" spans="2:8" ht="18" customHeight="1" x14ac:dyDescent="0.15">
      <c r="B344" s="140">
        <v>42587</v>
      </c>
      <c r="C344" s="141" t="s">
        <v>570</v>
      </c>
      <c r="D344" s="141" t="s">
        <v>575</v>
      </c>
      <c r="E344" s="141" t="s">
        <v>576</v>
      </c>
      <c r="F344" s="142"/>
      <c r="G344" s="143">
        <v>300000</v>
      </c>
      <c r="H344" s="148"/>
    </row>
    <row r="345" spans="2:8" ht="18" customHeight="1" x14ac:dyDescent="0.15">
      <c r="B345" s="140">
        <v>42590</v>
      </c>
      <c r="C345" s="141" t="s">
        <v>570</v>
      </c>
      <c r="D345" s="141" t="s">
        <v>582</v>
      </c>
      <c r="E345" s="141" t="s">
        <v>577</v>
      </c>
      <c r="F345" s="142"/>
      <c r="G345" s="143">
        <v>1690380</v>
      </c>
      <c r="H345" s="148"/>
    </row>
    <row r="346" spans="2:8" ht="18" customHeight="1" x14ac:dyDescent="0.15">
      <c r="B346" s="140">
        <v>42590</v>
      </c>
      <c r="C346" s="141" t="s">
        <v>570</v>
      </c>
      <c r="D346" s="141" t="s">
        <v>584</v>
      </c>
      <c r="E346" s="141" t="s">
        <v>579</v>
      </c>
      <c r="F346" s="142"/>
      <c r="G346" s="143">
        <v>99000</v>
      </c>
      <c r="H346" s="148"/>
    </row>
    <row r="347" spans="2:8" ht="18" customHeight="1" x14ac:dyDescent="0.15">
      <c r="B347" s="140">
        <v>42590</v>
      </c>
      <c r="C347" s="141" t="s">
        <v>570</v>
      </c>
      <c r="D347" s="141" t="s">
        <v>585</v>
      </c>
      <c r="E347" s="141" t="s">
        <v>580</v>
      </c>
      <c r="F347" s="142"/>
      <c r="G347" s="143">
        <v>3000000</v>
      </c>
      <c r="H347" s="148"/>
    </row>
    <row r="348" spans="2:8" ht="18" customHeight="1" x14ac:dyDescent="0.15">
      <c r="B348" s="140">
        <v>42590</v>
      </c>
      <c r="C348" s="141" t="s">
        <v>570</v>
      </c>
      <c r="D348" s="141" t="s">
        <v>584</v>
      </c>
      <c r="E348" s="141" t="s">
        <v>581</v>
      </c>
      <c r="F348" s="142"/>
      <c r="G348" s="143">
        <v>69300</v>
      </c>
      <c r="H348" s="148"/>
    </row>
    <row r="349" spans="2:8" ht="18" customHeight="1" x14ac:dyDescent="0.15">
      <c r="B349" s="140">
        <v>42591</v>
      </c>
      <c r="C349" s="141" t="s">
        <v>570</v>
      </c>
      <c r="D349" s="141" t="s">
        <v>589</v>
      </c>
      <c r="E349" s="141" t="s">
        <v>430</v>
      </c>
      <c r="F349" s="142"/>
      <c r="G349" s="143">
        <v>4500000</v>
      </c>
      <c r="H349" s="148"/>
    </row>
    <row r="350" spans="2:8" ht="18" customHeight="1" x14ac:dyDescent="0.15">
      <c r="B350" s="140">
        <v>42591</v>
      </c>
      <c r="C350" s="141" t="s">
        <v>570</v>
      </c>
      <c r="D350" s="141" t="s">
        <v>589</v>
      </c>
      <c r="E350" s="141" t="s">
        <v>431</v>
      </c>
      <c r="F350" s="142"/>
      <c r="G350" s="143">
        <v>2882710</v>
      </c>
      <c r="H350" s="148"/>
    </row>
    <row r="351" spans="2:8" ht="18" customHeight="1" x14ac:dyDescent="0.15">
      <c r="B351" s="140">
        <v>42591</v>
      </c>
      <c r="C351" s="141" t="s">
        <v>570</v>
      </c>
      <c r="D351" s="141" t="s">
        <v>589</v>
      </c>
      <c r="E351" s="141" t="s">
        <v>590</v>
      </c>
      <c r="F351" s="142"/>
      <c r="G351" s="143">
        <v>2790480</v>
      </c>
      <c r="H351" s="148"/>
    </row>
    <row r="352" spans="2:8" ht="18" customHeight="1" x14ac:dyDescent="0.15">
      <c r="B352" s="140">
        <v>42591</v>
      </c>
      <c r="C352" s="141" t="s">
        <v>570</v>
      </c>
      <c r="D352" s="141" t="s">
        <v>589</v>
      </c>
      <c r="E352" s="141" t="s">
        <v>591</v>
      </c>
      <c r="F352" s="142"/>
      <c r="G352" s="143">
        <v>1842680</v>
      </c>
      <c r="H352" s="148"/>
    </row>
    <row r="353" spans="2:8" ht="18" customHeight="1" x14ac:dyDescent="0.15">
      <c r="B353" s="140">
        <v>42592</v>
      </c>
      <c r="C353" s="141" t="s">
        <v>592</v>
      </c>
      <c r="D353" s="141" t="s">
        <v>593</v>
      </c>
      <c r="E353" s="141" t="s">
        <v>594</v>
      </c>
      <c r="F353" s="142">
        <v>11000000</v>
      </c>
      <c r="G353" s="143"/>
      <c r="H353" s="148" t="s">
        <v>595</v>
      </c>
    </row>
    <row r="354" spans="2:8" ht="18" customHeight="1" x14ac:dyDescent="0.15">
      <c r="B354" s="140">
        <v>42592</v>
      </c>
      <c r="C354" s="141" t="s">
        <v>68</v>
      </c>
      <c r="D354" s="141" t="s">
        <v>92</v>
      </c>
      <c r="E354" s="141" t="s">
        <v>596</v>
      </c>
      <c r="F354" s="142"/>
      <c r="G354" s="143">
        <v>65000</v>
      </c>
      <c r="H354" s="148"/>
    </row>
    <row r="355" spans="2:8" ht="18" customHeight="1" x14ac:dyDescent="0.15">
      <c r="B355" s="140">
        <v>42592</v>
      </c>
      <c r="C355" s="141" t="s">
        <v>68</v>
      </c>
      <c r="D355" s="141" t="s">
        <v>597</v>
      </c>
      <c r="E355" s="141" t="s">
        <v>599</v>
      </c>
      <c r="F355" s="142"/>
      <c r="G355" s="143">
        <v>50000</v>
      </c>
      <c r="H355" s="148"/>
    </row>
    <row r="356" spans="2:8" ht="18" customHeight="1" x14ac:dyDescent="0.15">
      <c r="B356" s="140">
        <v>42592</v>
      </c>
      <c r="C356" s="141" t="s">
        <v>592</v>
      </c>
      <c r="D356" s="141" t="s">
        <v>597</v>
      </c>
      <c r="E356" s="141" t="s">
        <v>598</v>
      </c>
      <c r="F356" s="142"/>
      <c r="G356" s="143">
        <v>231000</v>
      </c>
      <c r="H356" s="148"/>
    </row>
    <row r="357" spans="2:8" ht="18" customHeight="1" x14ac:dyDescent="0.15">
      <c r="B357" s="140">
        <v>42592</v>
      </c>
      <c r="C357" s="141" t="s">
        <v>592</v>
      </c>
      <c r="D357" s="141" t="s">
        <v>600</v>
      </c>
      <c r="E357" s="141" t="s">
        <v>601</v>
      </c>
      <c r="F357" s="142"/>
      <c r="G357" s="143">
        <v>1764540</v>
      </c>
      <c r="H357" s="148"/>
    </row>
    <row r="358" spans="2:8" ht="18" customHeight="1" x14ac:dyDescent="0.15">
      <c r="B358" s="140">
        <v>42592</v>
      </c>
      <c r="C358" s="141" t="s">
        <v>592</v>
      </c>
      <c r="D358" s="141" t="s">
        <v>600</v>
      </c>
      <c r="E358" s="141" t="s">
        <v>602</v>
      </c>
      <c r="F358" s="142"/>
      <c r="G358" s="143">
        <v>1414600</v>
      </c>
      <c r="H358" s="148"/>
    </row>
    <row r="359" spans="2:8" ht="18" customHeight="1" x14ac:dyDescent="0.15">
      <c r="B359" s="140">
        <v>42592</v>
      </c>
      <c r="C359" s="141" t="s">
        <v>592</v>
      </c>
      <c r="D359" s="141" t="s">
        <v>600</v>
      </c>
      <c r="E359" s="141" t="s">
        <v>603</v>
      </c>
      <c r="F359" s="142"/>
      <c r="G359" s="143">
        <v>1054370</v>
      </c>
      <c r="H359" s="148"/>
    </row>
    <row r="360" spans="2:8" ht="18" customHeight="1" x14ac:dyDescent="0.15">
      <c r="B360" s="140">
        <v>42592</v>
      </c>
      <c r="C360" s="141" t="s">
        <v>592</v>
      </c>
      <c r="D360" s="141" t="s">
        <v>604</v>
      </c>
      <c r="E360" s="141" t="s">
        <v>605</v>
      </c>
      <c r="F360" s="142"/>
      <c r="G360" s="143">
        <v>300000</v>
      </c>
      <c r="H360" s="148"/>
    </row>
    <row r="361" spans="2:8" ht="18" customHeight="1" x14ac:dyDescent="0.15">
      <c r="B361" s="140">
        <v>42593</v>
      </c>
      <c r="C361" s="141" t="s">
        <v>606</v>
      </c>
      <c r="D361" s="141" t="s">
        <v>607</v>
      </c>
      <c r="E361" s="141" t="s">
        <v>608</v>
      </c>
      <c r="F361" s="142"/>
      <c r="G361" s="143">
        <v>1195260</v>
      </c>
      <c r="H361" s="148"/>
    </row>
    <row r="362" spans="2:8" ht="18" customHeight="1" x14ac:dyDescent="0.15">
      <c r="B362" s="140">
        <v>42593</v>
      </c>
      <c r="C362" s="141" t="s">
        <v>609</v>
      </c>
      <c r="D362" s="141" t="s">
        <v>610</v>
      </c>
      <c r="E362" s="141" t="s">
        <v>613</v>
      </c>
      <c r="F362" s="142"/>
      <c r="G362" s="143">
        <v>199000</v>
      </c>
      <c r="H362" s="148"/>
    </row>
    <row r="363" spans="2:8" ht="18" customHeight="1" x14ac:dyDescent="0.15">
      <c r="B363" s="140">
        <v>42594</v>
      </c>
      <c r="C363" s="141" t="s">
        <v>592</v>
      </c>
      <c r="D363" s="141" t="s">
        <v>611</v>
      </c>
      <c r="E363" s="141" t="s">
        <v>612</v>
      </c>
      <c r="F363" s="142"/>
      <c r="G363" s="143">
        <v>2829200</v>
      </c>
      <c r="H363" s="148"/>
    </row>
    <row r="364" spans="2:8" ht="18" customHeight="1" x14ac:dyDescent="0.15">
      <c r="B364" s="140">
        <v>42594</v>
      </c>
      <c r="C364" s="141" t="s">
        <v>606</v>
      </c>
      <c r="D364" s="141" t="s">
        <v>604</v>
      </c>
      <c r="E364" s="141" t="s">
        <v>614</v>
      </c>
      <c r="F364" s="142"/>
      <c r="G364" s="143">
        <v>1000000</v>
      </c>
      <c r="H364" s="148"/>
    </row>
    <row r="365" spans="2:8" ht="18" customHeight="1" x14ac:dyDescent="0.15">
      <c r="B365" s="140">
        <v>42594</v>
      </c>
      <c r="C365" s="141" t="s">
        <v>592</v>
      </c>
      <c r="D365" s="141" t="s">
        <v>92</v>
      </c>
      <c r="E365" s="141" t="s">
        <v>615</v>
      </c>
      <c r="F365" s="142"/>
      <c r="G365" s="143">
        <v>60000</v>
      </c>
      <c r="H365" s="148"/>
    </row>
    <row r="366" spans="2:8" ht="18" customHeight="1" x14ac:dyDescent="0.15">
      <c r="B366" s="140">
        <v>42598</v>
      </c>
      <c r="C366" s="141" t="s">
        <v>616</v>
      </c>
      <c r="D366" s="141" t="s">
        <v>617</v>
      </c>
      <c r="E366" s="141" t="s">
        <v>618</v>
      </c>
      <c r="F366" s="142"/>
      <c r="G366" s="143">
        <v>923758</v>
      </c>
      <c r="H366" s="148"/>
    </row>
    <row r="367" spans="2:8" ht="18" customHeight="1" x14ac:dyDescent="0.15">
      <c r="B367" s="140">
        <v>42598</v>
      </c>
      <c r="C367" s="141" t="s">
        <v>616</v>
      </c>
      <c r="D367" s="141" t="s">
        <v>619</v>
      </c>
      <c r="E367" s="141" t="s">
        <v>620</v>
      </c>
      <c r="F367" s="142"/>
      <c r="G367" s="143">
        <v>482160</v>
      </c>
      <c r="H367" s="148"/>
    </row>
    <row r="368" spans="2:8" ht="18" customHeight="1" x14ac:dyDescent="0.15">
      <c r="B368" s="140">
        <v>42598</v>
      </c>
      <c r="C368" s="141" t="s">
        <v>616</v>
      </c>
      <c r="D368" s="141" t="s">
        <v>621</v>
      </c>
      <c r="E368" s="141" t="s">
        <v>622</v>
      </c>
      <c r="F368" s="142"/>
      <c r="G368" s="143">
        <v>1168545</v>
      </c>
      <c r="H368" s="148"/>
    </row>
    <row r="369" spans="1:8" ht="18" customHeight="1" x14ac:dyDescent="0.15">
      <c r="B369" s="140">
        <v>42606</v>
      </c>
      <c r="C369" s="141" t="s">
        <v>616</v>
      </c>
      <c r="D369" s="141" t="s">
        <v>623</v>
      </c>
      <c r="E369" s="141" t="s">
        <v>217</v>
      </c>
      <c r="F369" s="142">
        <v>2000000</v>
      </c>
      <c r="G369" s="143"/>
      <c r="H369" s="148" t="s">
        <v>624</v>
      </c>
    </row>
    <row r="370" spans="1:8" ht="18" customHeight="1" x14ac:dyDescent="0.15">
      <c r="A370" s="221"/>
      <c r="B370" s="140">
        <v>42606</v>
      </c>
      <c r="C370" s="141" t="s">
        <v>616</v>
      </c>
      <c r="D370" s="141" t="s">
        <v>622</v>
      </c>
      <c r="E370" s="141" t="s">
        <v>622</v>
      </c>
      <c r="F370" s="142"/>
      <c r="G370" s="143">
        <v>83781</v>
      </c>
      <c r="H370" s="148"/>
    </row>
    <row r="371" spans="1:8" ht="18" customHeight="1" x14ac:dyDescent="0.15">
      <c r="B371" s="140">
        <v>42606</v>
      </c>
      <c r="C371" s="141" t="s">
        <v>616</v>
      </c>
      <c r="D371" s="141" t="s">
        <v>622</v>
      </c>
      <c r="E371" s="141" t="s">
        <v>139</v>
      </c>
      <c r="F371" s="142"/>
      <c r="G371" s="143">
        <v>1746352</v>
      </c>
      <c r="H371" s="148"/>
    </row>
    <row r="372" spans="1:8" ht="18" customHeight="1" x14ac:dyDescent="0.15">
      <c r="B372" s="140">
        <v>42607</v>
      </c>
      <c r="C372" s="141" t="s">
        <v>616</v>
      </c>
      <c r="D372" s="141" t="s">
        <v>98</v>
      </c>
      <c r="E372" s="141" t="s">
        <v>625</v>
      </c>
      <c r="F372" s="142">
        <v>200000</v>
      </c>
      <c r="G372" s="143"/>
      <c r="H372" s="148">
        <v>200000</v>
      </c>
    </row>
    <row r="373" spans="1:8" ht="18" customHeight="1" x14ac:dyDescent="0.15">
      <c r="B373" s="140">
        <v>42607</v>
      </c>
      <c r="C373" s="141" t="s">
        <v>616</v>
      </c>
      <c r="D373" s="141" t="s">
        <v>626</v>
      </c>
      <c r="E373" s="141" t="s">
        <v>627</v>
      </c>
      <c r="F373" s="142"/>
      <c r="G373" s="143">
        <v>350000</v>
      </c>
      <c r="H373" s="148"/>
    </row>
    <row r="374" spans="1:8" ht="18" customHeight="1" x14ac:dyDescent="0.15">
      <c r="B374" s="140"/>
      <c r="C374" s="141"/>
      <c r="D374" s="141"/>
      <c r="E374" s="141"/>
      <c r="F374" s="142"/>
      <c r="G374" s="143"/>
      <c r="H374" s="148"/>
    </row>
    <row r="375" spans="1:8" ht="18" customHeight="1" x14ac:dyDescent="0.15">
      <c r="B375" s="140"/>
      <c r="C375" s="141"/>
      <c r="D375" s="141"/>
      <c r="E375" s="141"/>
      <c r="F375" s="142"/>
      <c r="G375" s="143"/>
      <c r="H375" s="148"/>
    </row>
    <row r="376" spans="1:8" ht="18" customHeight="1" x14ac:dyDescent="0.15">
      <c r="B376" s="140"/>
      <c r="C376" s="141"/>
      <c r="D376" s="141"/>
      <c r="E376" s="141"/>
      <c r="F376" s="142"/>
      <c r="G376" s="143"/>
      <c r="H376" s="148"/>
    </row>
    <row r="377" spans="1:8" ht="18" customHeight="1" x14ac:dyDescent="0.15">
      <c r="B377" s="140"/>
      <c r="C377" s="141"/>
      <c r="D377" s="141"/>
      <c r="E377" s="141"/>
      <c r="F377" s="142"/>
      <c r="G377" s="143"/>
      <c r="H377" s="148"/>
    </row>
    <row r="378" spans="1:8" ht="18" customHeight="1" x14ac:dyDescent="0.15">
      <c r="B378" s="140"/>
      <c r="C378" s="141"/>
      <c r="D378" s="141"/>
      <c r="E378" s="141"/>
      <c r="F378" s="142"/>
      <c r="G378" s="143"/>
      <c r="H378" s="148"/>
    </row>
    <row r="379" spans="1:8" ht="18" customHeight="1" x14ac:dyDescent="0.15">
      <c r="B379" s="140"/>
      <c r="C379" s="141"/>
      <c r="D379" s="141"/>
      <c r="E379" s="141"/>
      <c r="F379" s="142"/>
      <c r="G379" s="143"/>
      <c r="H379" s="148"/>
    </row>
    <row r="380" spans="1:8" ht="18" customHeight="1" x14ac:dyDescent="0.15">
      <c r="B380" s="140"/>
      <c r="C380" s="141"/>
      <c r="D380" s="141"/>
      <c r="E380" s="141"/>
      <c r="F380" s="142"/>
      <c r="G380" s="143"/>
      <c r="H380" s="148"/>
    </row>
    <row r="381" spans="1:8" ht="18" customHeight="1" x14ac:dyDescent="0.15">
      <c r="B381" s="140"/>
      <c r="C381" s="141"/>
      <c r="D381" s="141"/>
      <c r="E381" s="141"/>
      <c r="F381" s="142"/>
      <c r="G381" s="143"/>
      <c r="H381" s="148"/>
    </row>
    <row r="382" spans="1:8" ht="18" customHeight="1" x14ac:dyDescent="0.15">
      <c r="B382" s="140"/>
      <c r="C382" s="141"/>
      <c r="D382" s="141"/>
      <c r="E382" s="141"/>
      <c r="F382" s="142"/>
      <c r="G382" s="143"/>
      <c r="H382" s="148"/>
    </row>
    <row r="383" spans="1:8" ht="18" customHeight="1" x14ac:dyDescent="0.15">
      <c r="B383" s="140"/>
      <c r="C383" s="141"/>
      <c r="D383" s="141"/>
      <c r="E383" s="141"/>
      <c r="F383" s="142"/>
      <c r="G383" s="143"/>
      <c r="H383" s="148"/>
    </row>
    <row r="384" spans="1:8" ht="18" customHeight="1" x14ac:dyDescent="0.15">
      <c r="B384" s="140"/>
      <c r="C384" s="141"/>
      <c r="D384" s="141"/>
      <c r="E384" s="141"/>
      <c r="F384" s="142"/>
      <c r="G384" s="143"/>
      <c r="H384" s="148"/>
    </row>
    <row r="385" spans="2:8" ht="18" customHeight="1" x14ac:dyDescent="0.15">
      <c r="B385" s="140"/>
      <c r="C385" s="141"/>
      <c r="D385" s="141"/>
      <c r="E385" s="141"/>
      <c r="F385" s="142"/>
      <c r="G385" s="143"/>
      <c r="H385" s="148"/>
    </row>
    <row r="386" spans="2:8" ht="18" customHeight="1" x14ac:dyDescent="0.15">
      <c r="B386" s="140"/>
      <c r="C386" s="141"/>
      <c r="D386" s="141"/>
      <c r="E386" s="141"/>
      <c r="F386" s="142"/>
      <c r="G386" s="143"/>
      <c r="H386" s="148"/>
    </row>
    <row r="387" spans="2:8" ht="18" customHeight="1" x14ac:dyDescent="0.15">
      <c r="B387" s="140"/>
      <c r="C387" s="141"/>
      <c r="D387" s="141"/>
      <c r="E387" s="141"/>
      <c r="F387" s="142"/>
      <c r="G387" s="143"/>
      <c r="H387" s="148"/>
    </row>
    <row r="388" spans="2:8" ht="18" customHeight="1" x14ac:dyDescent="0.15">
      <c r="B388" s="140"/>
      <c r="C388" s="141"/>
      <c r="D388" s="141"/>
      <c r="E388" s="141"/>
      <c r="F388" s="142"/>
      <c r="G388" s="143"/>
      <c r="H388" s="148"/>
    </row>
    <row r="389" spans="2:8" ht="18" customHeight="1" x14ac:dyDescent="0.15">
      <c r="B389" s="140"/>
      <c r="C389" s="141"/>
      <c r="D389" s="141"/>
      <c r="E389" s="141"/>
      <c r="F389" s="142"/>
      <c r="G389" s="143"/>
      <c r="H389" s="148"/>
    </row>
    <row r="390" spans="2:8" ht="18" customHeight="1" x14ac:dyDescent="0.15">
      <c r="B390" s="140"/>
      <c r="C390" s="141"/>
      <c r="D390" s="141"/>
      <c r="E390" s="141"/>
      <c r="F390" s="142"/>
      <c r="G390" s="143"/>
      <c r="H390" s="148"/>
    </row>
    <row r="391" spans="2:8" ht="18" customHeight="1" x14ac:dyDescent="0.15">
      <c r="B391" s="140"/>
      <c r="C391" s="141"/>
      <c r="D391" s="141"/>
      <c r="E391" s="141"/>
      <c r="F391" s="142"/>
      <c r="G391" s="143"/>
      <c r="H391" s="148"/>
    </row>
    <row r="392" spans="2:8" ht="18" customHeight="1" x14ac:dyDescent="0.15">
      <c r="B392" s="140"/>
      <c r="C392" s="141"/>
      <c r="D392" s="141"/>
      <c r="E392" s="141"/>
      <c r="F392" s="142"/>
      <c r="G392" s="143"/>
      <c r="H392" s="148"/>
    </row>
    <row r="393" spans="2:8" ht="18" customHeight="1" x14ac:dyDescent="0.15">
      <c r="B393" s="140"/>
      <c r="C393" s="141"/>
      <c r="D393" s="141"/>
      <c r="E393" s="141"/>
      <c r="F393" s="142"/>
      <c r="G393" s="143"/>
      <c r="H393" s="148"/>
    </row>
    <row r="394" spans="2:8" ht="18" customHeight="1" x14ac:dyDescent="0.15">
      <c r="B394" s="140"/>
      <c r="C394" s="141"/>
      <c r="D394" s="141"/>
      <c r="E394" s="141"/>
      <c r="F394" s="142"/>
      <c r="G394" s="143"/>
      <c r="H394" s="148"/>
    </row>
    <row r="395" spans="2:8" ht="18" customHeight="1" x14ac:dyDescent="0.15">
      <c r="B395" s="140"/>
      <c r="C395" s="141"/>
      <c r="D395" s="141"/>
      <c r="E395" s="141"/>
      <c r="F395" s="142"/>
      <c r="G395" s="143"/>
      <c r="H395" s="148"/>
    </row>
    <row r="396" spans="2:8" ht="18" customHeight="1" x14ac:dyDescent="0.15">
      <c r="B396" s="140"/>
      <c r="C396" s="141"/>
      <c r="D396" s="141"/>
      <c r="E396" s="141"/>
      <c r="F396" s="142"/>
      <c r="G396" s="143"/>
      <c r="H396" s="148"/>
    </row>
    <row r="397" spans="2:8" ht="18" customHeight="1" x14ac:dyDescent="0.15">
      <c r="B397" s="140"/>
      <c r="C397" s="141"/>
      <c r="D397" s="141"/>
      <c r="E397" s="141"/>
      <c r="F397" s="142"/>
      <c r="G397" s="143"/>
      <c r="H397" s="148"/>
    </row>
    <row r="398" spans="2:8" ht="18" customHeight="1" x14ac:dyDescent="0.15">
      <c r="B398" s="140"/>
      <c r="C398" s="141"/>
      <c r="D398" s="141"/>
      <c r="E398" s="141"/>
      <c r="F398" s="142"/>
      <c r="G398" s="143"/>
      <c r="H398" s="148"/>
    </row>
    <row r="399" spans="2:8" ht="18" customHeight="1" x14ac:dyDescent="0.15">
      <c r="B399" s="140"/>
      <c r="C399" s="141"/>
      <c r="D399" s="141"/>
      <c r="E399" s="141"/>
      <c r="F399" s="142"/>
      <c r="G399" s="143"/>
      <c r="H399" s="148"/>
    </row>
    <row r="400" spans="2:8" ht="18" customHeight="1" x14ac:dyDescent="0.15">
      <c r="B400" s="140"/>
      <c r="C400" s="141"/>
      <c r="D400" s="141"/>
      <c r="E400" s="141"/>
      <c r="F400" s="142"/>
      <c r="G400" s="143"/>
      <c r="H400" s="148"/>
    </row>
    <row r="401" spans="2:8" ht="18" customHeight="1" x14ac:dyDescent="0.15">
      <c r="B401" s="140"/>
      <c r="C401" s="141"/>
      <c r="D401" s="141"/>
      <c r="E401" s="141"/>
      <c r="F401" s="142"/>
      <c r="G401" s="143"/>
      <c r="H401" s="148"/>
    </row>
    <row r="402" spans="2:8" ht="18" customHeight="1" x14ac:dyDescent="0.15">
      <c r="B402" s="140"/>
      <c r="C402" s="141"/>
      <c r="D402" s="141"/>
      <c r="E402" s="141"/>
      <c r="F402" s="142"/>
      <c r="G402" s="143"/>
      <c r="H402" s="148"/>
    </row>
    <row r="403" spans="2:8" ht="18" customHeight="1" x14ac:dyDescent="0.15">
      <c r="B403" s="140"/>
      <c r="C403" s="141"/>
      <c r="D403" s="141"/>
      <c r="E403" s="141"/>
      <c r="F403" s="142"/>
      <c r="G403" s="143"/>
      <c r="H403" s="148"/>
    </row>
    <row r="404" spans="2:8" ht="18" customHeight="1" x14ac:dyDescent="0.15">
      <c r="B404" s="140"/>
      <c r="C404" s="141"/>
      <c r="D404" s="141"/>
      <c r="E404" s="141"/>
      <c r="F404" s="142"/>
      <c r="G404" s="143"/>
      <c r="H404" s="148"/>
    </row>
    <row r="405" spans="2:8" ht="18" customHeight="1" x14ac:dyDescent="0.15">
      <c r="B405" s="140"/>
      <c r="C405" s="141"/>
      <c r="D405" s="141"/>
      <c r="E405" s="141"/>
      <c r="F405" s="142"/>
      <c r="G405" s="143"/>
      <c r="H405" s="148"/>
    </row>
    <row r="406" spans="2:8" ht="18" customHeight="1" x14ac:dyDescent="0.15">
      <c r="B406" s="140"/>
      <c r="C406" s="141"/>
      <c r="D406" s="141"/>
      <c r="E406" s="141"/>
      <c r="F406" s="142"/>
      <c r="G406" s="143"/>
      <c r="H406" s="148"/>
    </row>
    <row r="407" spans="2:8" ht="18" customHeight="1" x14ac:dyDescent="0.15">
      <c r="B407" s="140"/>
      <c r="C407" s="141"/>
      <c r="D407" s="141"/>
      <c r="E407" s="141"/>
      <c r="F407" s="142"/>
      <c r="G407" s="143"/>
      <c r="H407" s="148"/>
    </row>
    <row r="408" spans="2:8" ht="18" customHeight="1" x14ac:dyDescent="0.15">
      <c r="B408" s="140"/>
      <c r="C408" s="141"/>
      <c r="D408" s="141"/>
      <c r="E408" s="141"/>
      <c r="F408" s="142"/>
      <c r="G408" s="143"/>
      <c r="H408" s="148"/>
    </row>
    <row r="409" spans="2:8" ht="18" customHeight="1" x14ac:dyDescent="0.15">
      <c r="B409" s="140"/>
      <c r="C409" s="141"/>
      <c r="D409" s="141"/>
      <c r="E409" s="141"/>
      <c r="F409" s="142"/>
      <c r="G409" s="143"/>
      <c r="H409" s="148"/>
    </row>
    <row r="410" spans="2:8" ht="18" customHeight="1" x14ac:dyDescent="0.15">
      <c r="B410" s="140"/>
      <c r="C410" s="141"/>
      <c r="D410" s="141"/>
      <c r="E410" s="141"/>
      <c r="F410" s="142"/>
      <c r="G410" s="143"/>
      <c r="H410" s="148"/>
    </row>
    <row r="411" spans="2:8" ht="18" customHeight="1" x14ac:dyDescent="0.15">
      <c r="B411" s="140"/>
      <c r="C411" s="141"/>
      <c r="D411" s="141"/>
      <c r="E411" s="144"/>
      <c r="F411" s="142"/>
      <c r="G411" s="143"/>
      <c r="H411" s="148"/>
    </row>
    <row r="412" spans="2:8" ht="18" customHeight="1" x14ac:dyDescent="0.15">
      <c r="B412" s="140"/>
      <c r="C412" s="141"/>
      <c r="D412" s="141"/>
      <c r="E412" s="144"/>
      <c r="F412" s="142"/>
      <c r="G412" s="143"/>
      <c r="H412" s="148"/>
    </row>
    <row r="413" spans="2:8" ht="18" customHeight="1" x14ac:dyDescent="0.15">
      <c r="B413" s="140"/>
      <c r="C413" s="141"/>
      <c r="D413" s="141"/>
      <c r="E413" s="141"/>
      <c r="F413" s="142"/>
      <c r="G413" s="143"/>
      <c r="H413" s="148"/>
    </row>
    <row r="414" spans="2:8" ht="18" customHeight="1" x14ac:dyDescent="0.15">
      <c r="B414" s="140"/>
      <c r="C414" s="141"/>
      <c r="D414" s="141"/>
      <c r="E414" s="141"/>
      <c r="F414" s="142"/>
      <c r="G414" s="143"/>
      <c r="H414" s="148"/>
    </row>
    <row r="415" spans="2:8" ht="18" customHeight="1" x14ac:dyDescent="0.15">
      <c r="B415" s="140"/>
      <c r="C415" s="141"/>
      <c r="D415" s="141"/>
      <c r="E415" s="141"/>
      <c r="F415" s="142"/>
      <c r="G415" s="143"/>
      <c r="H415" s="148"/>
    </row>
    <row r="416" spans="2:8" ht="18" customHeight="1" x14ac:dyDescent="0.15">
      <c r="B416" s="140"/>
      <c r="C416" s="141"/>
      <c r="D416" s="141"/>
      <c r="E416" s="141"/>
      <c r="F416" s="142"/>
      <c r="G416" s="143"/>
      <c r="H416" s="148"/>
    </row>
    <row r="417" spans="2:8" ht="18" customHeight="1" x14ac:dyDescent="0.15">
      <c r="B417" s="140"/>
      <c r="C417" s="141"/>
      <c r="D417" s="141"/>
      <c r="E417" s="144"/>
      <c r="F417" s="142"/>
      <c r="G417" s="143"/>
      <c r="H417" s="148"/>
    </row>
    <row r="418" spans="2:8" ht="18" customHeight="1" x14ac:dyDescent="0.15">
      <c r="B418" s="140"/>
      <c r="C418" s="141"/>
      <c r="D418" s="141"/>
      <c r="E418" s="141"/>
      <c r="F418" s="142"/>
      <c r="G418" s="143"/>
      <c r="H418" s="148"/>
    </row>
    <row r="419" spans="2:8" ht="18" customHeight="1" x14ac:dyDescent="0.15">
      <c r="B419" s="140"/>
      <c r="C419" s="141"/>
      <c r="D419" s="141"/>
      <c r="E419" s="141"/>
      <c r="F419" s="142"/>
      <c r="G419" s="143"/>
      <c r="H419" s="148"/>
    </row>
    <row r="420" spans="2:8" ht="18" customHeight="1" x14ac:dyDescent="0.15">
      <c r="B420" s="140"/>
      <c r="C420" s="141"/>
      <c r="D420" s="141"/>
      <c r="E420" s="141"/>
      <c r="F420" s="142"/>
      <c r="G420" s="143"/>
      <c r="H420" s="148"/>
    </row>
    <row r="421" spans="2:8" ht="18" customHeight="1" x14ac:dyDescent="0.15">
      <c r="B421" s="140"/>
      <c r="C421" s="141"/>
      <c r="D421" s="141"/>
      <c r="E421" s="141"/>
      <c r="F421" s="142"/>
      <c r="G421" s="143"/>
      <c r="H421" s="148"/>
    </row>
    <row r="422" spans="2:8" ht="18" customHeight="1" x14ac:dyDescent="0.15">
      <c r="B422" s="140"/>
      <c r="C422" s="141"/>
      <c r="D422" s="141"/>
      <c r="E422" s="141"/>
      <c r="F422" s="142"/>
      <c r="G422" s="143"/>
      <c r="H422" s="148"/>
    </row>
    <row r="423" spans="2:8" ht="18" customHeight="1" x14ac:dyDescent="0.15">
      <c r="B423" s="140"/>
      <c r="C423" s="141"/>
      <c r="D423" s="141"/>
      <c r="E423" s="141"/>
      <c r="F423" s="142"/>
      <c r="G423" s="143"/>
      <c r="H423" s="148"/>
    </row>
    <row r="424" spans="2:8" ht="18" customHeight="1" x14ac:dyDescent="0.15">
      <c r="B424" s="140"/>
      <c r="C424" s="141"/>
      <c r="D424" s="141"/>
      <c r="E424" s="141"/>
      <c r="F424" s="142"/>
      <c r="G424" s="143"/>
      <c r="H424" s="148"/>
    </row>
    <row r="425" spans="2:8" ht="18" customHeight="1" x14ac:dyDescent="0.15">
      <c r="B425" s="140"/>
      <c r="C425" s="141"/>
      <c r="D425" s="141"/>
      <c r="E425" s="141"/>
      <c r="F425" s="142"/>
      <c r="G425" s="143"/>
      <c r="H425" s="148"/>
    </row>
    <row r="426" spans="2:8" ht="18" customHeight="1" x14ac:dyDescent="0.15">
      <c r="B426" s="140"/>
      <c r="C426" s="141"/>
      <c r="D426" s="141"/>
      <c r="E426" s="141"/>
      <c r="F426" s="142"/>
      <c r="G426" s="143"/>
      <c r="H426" s="148"/>
    </row>
    <row r="427" spans="2:8" ht="18" customHeight="1" x14ac:dyDescent="0.15">
      <c r="B427" s="140"/>
      <c r="C427" s="141"/>
      <c r="D427" s="141"/>
      <c r="E427" s="141"/>
      <c r="F427" s="142"/>
      <c r="G427" s="143"/>
      <c r="H427" s="148"/>
    </row>
    <row r="428" spans="2:8" ht="18" customHeight="1" x14ac:dyDescent="0.15">
      <c r="B428" s="140"/>
      <c r="C428" s="141"/>
      <c r="D428" s="141"/>
      <c r="E428" s="141"/>
      <c r="F428" s="142"/>
      <c r="G428" s="143"/>
      <c r="H428" s="148"/>
    </row>
    <row r="429" spans="2:8" ht="18" customHeight="1" x14ac:dyDescent="0.15">
      <c r="B429" s="140"/>
      <c r="C429" s="141"/>
      <c r="D429" s="141"/>
      <c r="E429" s="141"/>
      <c r="F429" s="142"/>
      <c r="G429" s="143"/>
      <c r="H429" s="148"/>
    </row>
    <row r="430" spans="2:8" ht="18" customHeight="1" x14ac:dyDescent="0.15">
      <c r="B430" s="140"/>
      <c r="C430" s="141"/>
      <c r="D430" s="141"/>
      <c r="E430" s="141"/>
      <c r="F430" s="142"/>
      <c r="G430" s="143"/>
      <c r="H430" s="148"/>
    </row>
    <row r="431" spans="2:8" ht="18" customHeight="1" x14ac:dyDescent="0.15">
      <c r="B431" s="140"/>
      <c r="C431" s="141"/>
      <c r="D431" s="141"/>
      <c r="E431" s="141"/>
      <c r="F431" s="142"/>
      <c r="G431" s="143"/>
      <c r="H431" s="148"/>
    </row>
    <row r="432" spans="2:8" ht="18" customHeight="1" x14ac:dyDescent="0.15">
      <c r="B432" s="140"/>
      <c r="C432" s="141"/>
      <c r="D432" s="141"/>
      <c r="E432" s="141"/>
      <c r="F432" s="142"/>
      <c r="G432" s="143"/>
      <c r="H432" s="148"/>
    </row>
    <row r="433" spans="2:8" ht="18" customHeight="1" x14ac:dyDescent="0.15">
      <c r="B433" s="140"/>
      <c r="C433" s="141"/>
      <c r="D433" s="141"/>
      <c r="E433" s="141"/>
      <c r="F433" s="142"/>
      <c r="G433" s="143"/>
      <c r="H433" s="148"/>
    </row>
    <row r="434" spans="2:8" ht="18" customHeight="1" x14ac:dyDescent="0.15">
      <c r="B434" s="140"/>
      <c r="C434" s="141"/>
      <c r="D434" s="141"/>
      <c r="E434" s="141"/>
      <c r="F434" s="142"/>
      <c r="G434" s="143"/>
      <c r="H434" s="148"/>
    </row>
    <row r="435" spans="2:8" ht="18" customHeight="1" x14ac:dyDescent="0.15">
      <c r="B435" s="140"/>
      <c r="C435" s="141"/>
      <c r="D435" s="141"/>
      <c r="E435" s="141"/>
      <c r="F435" s="142"/>
      <c r="G435" s="143"/>
      <c r="H435" s="148"/>
    </row>
    <row r="436" spans="2:8" ht="18" customHeight="1" x14ac:dyDescent="0.15">
      <c r="B436" s="140"/>
      <c r="C436" s="141"/>
      <c r="D436" s="141"/>
      <c r="E436" s="141"/>
      <c r="F436" s="142"/>
      <c r="G436" s="143"/>
      <c r="H436" s="148"/>
    </row>
    <row r="437" spans="2:8" ht="18" customHeight="1" x14ac:dyDescent="0.15">
      <c r="B437" s="140"/>
      <c r="C437" s="141"/>
      <c r="D437" s="141"/>
      <c r="E437" s="141"/>
      <c r="F437" s="142"/>
      <c r="G437" s="143"/>
      <c r="H437" s="148"/>
    </row>
    <row r="438" spans="2:8" ht="18" customHeight="1" x14ac:dyDescent="0.15">
      <c r="B438" s="140"/>
      <c r="C438" s="141"/>
      <c r="D438" s="141"/>
      <c r="E438" s="141"/>
      <c r="F438" s="142"/>
      <c r="G438" s="143"/>
      <c r="H438" s="148"/>
    </row>
    <row r="439" spans="2:8" ht="18" customHeight="1" x14ac:dyDescent="0.15">
      <c r="B439" s="140"/>
      <c r="C439" s="141"/>
      <c r="D439" s="141"/>
      <c r="E439" s="141"/>
      <c r="F439" s="142"/>
      <c r="G439" s="143"/>
      <c r="H439" s="148"/>
    </row>
    <row r="440" spans="2:8" ht="18" customHeight="1" x14ac:dyDescent="0.15">
      <c r="B440" s="140"/>
      <c r="C440" s="141"/>
      <c r="D440" s="141"/>
      <c r="E440" s="141"/>
      <c r="F440" s="142"/>
      <c r="G440" s="143"/>
      <c r="H440" s="148"/>
    </row>
    <row r="441" spans="2:8" ht="18" customHeight="1" x14ac:dyDescent="0.15">
      <c r="B441" s="140"/>
      <c r="C441" s="141"/>
      <c r="D441" s="141"/>
      <c r="E441" s="141"/>
      <c r="F441" s="142"/>
      <c r="G441" s="143"/>
      <c r="H441" s="148"/>
    </row>
    <row r="442" spans="2:8" ht="18" customHeight="1" x14ac:dyDescent="0.15">
      <c r="B442" s="140"/>
      <c r="C442" s="141"/>
      <c r="D442" s="141"/>
      <c r="E442" s="141"/>
      <c r="F442" s="142"/>
      <c r="G442" s="143"/>
      <c r="H442" s="148"/>
    </row>
    <row r="443" spans="2:8" ht="18" customHeight="1" x14ac:dyDescent="0.15">
      <c r="B443" s="140"/>
      <c r="C443" s="141"/>
      <c r="D443" s="141"/>
      <c r="E443" s="141"/>
      <c r="F443" s="142"/>
      <c r="G443" s="143"/>
      <c r="H443" s="148"/>
    </row>
    <row r="444" spans="2:8" ht="18" customHeight="1" x14ac:dyDescent="0.15">
      <c r="B444" s="140"/>
      <c r="C444" s="141"/>
      <c r="D444" s="141"/>
      <c r="E444" s="141"/>
      <c r="F444" s="142"/>
      <c r="G444" s="143"/>
      <c r="H444" s="148"/>
    </row>
    <row r="445" spans="2:8" ht="18" customHeight="1" x14ac:dyDescent="0.15">
      <c r="B445" s="140"/>
      <c r="C445" s="141"/>
      <c r="D445" s="141"/>
      <c r="E445" s="141"/>
      <c r="F445" s="142"/>
      <c r="G445" s="143"/>
      <c r="H445" s="148"/>
    </row>
    <row r="446" spans="2:8" ht="18" customHeight="1" x14ac:dyDescent="0.15">
      <c r="B446" s="140"/>
      <c r="C446" s="141"/>
      <c r="D446" s="141"/>
      <c r="E446" s="141"/>
      <c r="F446" s="142"/>
      <c r="G446" s="143"/>
      <c r="H446" s="148"/>
    </row>
    <row r="447" spans="2:8" ht="18" customHeight="1" x14ac:dyDescent="0.15">
      <c r="B447" s="140"/>
      <c r="C447" s="141"/>
      <c r="D447" s="141"/>
      <c r="E447" s="141"/>
      <c r="F447" s="142"/>
      <c r="G447" s="143"/>
      <c r="H447" s="148"/>
    </row>
    <row r="448" spans="2:8" ht="18" customHeight="1" x14ac:dyDescent="0.15">
      <c r="B448" s="140"/>
      <c r="C448" s="141"/>
      <c r="D448" s="141"/>
      <c r="E448" s="141"/>
      <c r="F448" s="142"/>
      <c r="G448" s="143"/>
      <c r="H448" s="148"/>
    </row>
    <row r="449" spans="2:8" ht="18" customHeight="1" x14ac:dyDescent="0.15">
      <c r="B449" s="140"/>
      <c r="C449" s="141"/>
      <c r="D449" s="141"/>
      <c r="E449" s="141"/>
      <c r="F449" s="142"/>
      <c r="G449" s="143"/>
      <c r="H449" s="148"/>
    </row>
    <row r="450" spans="2:8" ht="18" customHeight="1" x14ac:dyDescent="0.15">
      <c r="B450" s="140"/>
      <c r="C450" s="141"/>
      <c r="D450" s="141"/>
      <c r="E450" s="141"/>
      <c r="F450" s="142"/>
      <c r="G450" s="143"/>
      <c r="H450" s="148"/>
    </row>
    <row r="451" spans="2:8" ht="18" customHeight="1" x14ac:dyDescent="0.15">
      <c r="B451" s="140"/>
      <c r="C451" s="141"/>
      <c r="D451" s="141"/>
      <c r="E451" s="141"/>
      <c r="F451" s="142"/>
      <c r="G451" s="143"/>
      <c r="H451" s="148"/>
    </row>
    <row r="452" spans="2:8" ht="18" customHeight="1" x14ac:dyDescent="0.15">
      <c r="B452" s="140"/>
      <c r="C452" s="141"/>
      <c r="D452" s="141"/>
      <c r="E452" s="141"/>
      <c r="F452" s="142"/>
      <c r="G452" s="143"/>
      <c r="H452" s="148"/>
    </row>
    <row r="453" spans="2:8" ht="18" customHeight="1" x14ac:dyDescent="0.15">
      <c r="B453" s="140"/>
      <c r="C453" s="141"/>
      <c r="D453" s="141"/>
      <c r="E453" s="141"/>
      <c r="F453" s="142"/>
      <c r="G453" s="143"/>
      <c r="H453" s="148"/>
    </row>
    <row r="454" spans="2:8" ht="18" customHeight="1" x14ac:dyDescent="0.15">
      <c r="B454" s="140"/>
      <c r="C454" s="141"/>
      <c r="D454" s="141"/>
      <c r="E454" s="141"/>
      <c r="F454" s="142"/>
      <c r="G454" s="143"/>
      <c r="H454" s="148"/>
    </row>
    <row r="455" spans="2:8" ht="18" customHeight="1" x14ac:dyDescent="0.15">
      <c r="B455" s="140"/>
      <c r="C455" s="141"/>
      <c r="D455" s="141"/>
      <c r="E455" s="141"/>
      <c r="F455" s="142"/>
      <c r="G455" s="143"/>
      <c r="H455" s="148"/>
    </row>
    <row r="456" spans="2:8" ht="18" customHeight="1" x14ac:dyDescent="0.15">
      <c r="B456" s="140"/>
      <c r="C456" s="141"/>
      <c r="D456" s="141"/>
      <c r="E456" s="141"/>
      <c r="F456" s="142"/>
      <c r="G456" s="143"/>
      <c r="H456" s="148"/>
    </row>
    <row r="457" spans="2:8" ht="18" customHeight="1" x14ac:dyDescent="0.15">
      <c r="B457" s="140"/>
      <c r="C457" s="141"/>
      <c r="D457" s="141"/>
      <c r="E457" s="141"/>
      <c r="F457" s="142"/>
      <c r="G457" s="143"/>
      <c r="H457" s="148"/>
    </row>
    <row r="458" spans="2:8" ht="18" customHeight="1" x14ac:dyDescent="0.15">
      <c r="B458" s="140"/>
      <c r="C458" s="141"/>
      <c r="D458" s="141"/>
      <c r="E458" s="141"/>
      <c r="F458" s="142"/>
      <c r="G458" s="143"/>
      <c r="H458" s="148"/>
    </row>
    <row r="459" spans="2:8" ht="18" customHeight="1" x14ac:dyDescent="0.15">
      <c r="B459" s="140"/>
      <c r="C459" s="141"/>
      <c r="D459" s="141"/>
      <c r="E459" s="141"/>
      <c r="F459" s="142"/>
      <c r="G459" s="143"/>
      <c r="H459" s="148"/>
    </row>
    <row r="460" spans="2:8" ht="18" customHeight="1" x14ac:dyDescent="0.15">
      <c r="B460" s="140"/>
      <c r="C460" s="141"/>
      <c r="D460" s="141"/>
      <c r="E460" s="141"/>
      <c r="F460" s="142"/>
      <c r="G460" s="143"/>
      <c r="H460" s="148"/>
    </row>
    <row r="461" spans="2:8" ht="18" customHeight="1" x14ac:dyDescent="0.15">
      <c r="B461" s="140"/>
      <c r="C461" s="141"/>
      <c r="D461" s="141"/>
      <c r="E461" s="141"/>
      <c r="F461" s="142"/>
      <c r="G461" s="143"/>
      <c r="H461" s="148"/>
    </row>
    <row r="462" spans="2:8" ht="18" customHeight="1" x14ac:dyDescent="0.15">
      <c r="B462" s="140"/>
      <c r="C462" s="141"/>
      <c r="D462" s="141"/>
      <c r="E462" s="141"/>
      <c r="F462" s="142"/>
      <c r="G462" s="143"/>
      <c r="H462" s="148"/>
    </row>
    <row r="463" spans="2:8" ht="18" customHeight="1" x14ac:dyDescent="0.15">
      <c r="B463" s="140"/>
      <c r="C463" s="141"/>
      <c r="D463" s="141"/>
      <c r="E463" s="141"/>
      <c r="F463" s="142"/>
      <c r="G463" s="143"/>
      <c r="H463" s="148"/>
    </row>
    <row r="464" spans="2:8" ht="18" customHeight="1" x14ac:dyDescent="0.15">
      <c r="B464" s="140"/>
      <c r="C464" s="141"/>
      <c r="D464" s="141"/>
      <c r="E464" s="141"/>
      <c r="F464" s="142"/>
      <c r="G464" s="143"/>
      <c r="H464" s="148"/>
    </row>
    <row r="465" spans="2:8" ht="18" customHeight="1" x14ac:dyDescent="0.15">
      <c r="B465" s="140"/>
      <c r="C465" s="141"/>
      <c r="D465" s="141"/>
      <c r="E465" s="141"/>
      <c r="F465" s="142"/>
      <c r="G465" s="143"/>
      <c r="H465" s="148"/>
    </row>
    <row r="466" spans="2:8" ht="18" customHeight="1" x14ac:dyDescent="0.15">
      <c r="B466" s="140"/>
      <c r="C466" s="141"/>
      <c r="D466" s="141"/>
      <c r="E466" s="141"/>
      <c r="F466" s="143"/>
      <c r="G466" s="143"/>
      <c r="H466" s="148"/>
    </row>
    <row r="467" spans="2:8" ht="18" customHeight="1" x14ac:dyDescent="0.15">
      <c r="B467" s="140"/>
      <c r="C467" s="141"/>
      <c r="D467" s="141"/>
      <c r="E467" s="141"/>
      <c r="F467" s="142"/>
      <c r="G467" s="143"/>
      <c r="H467" s="148"/>
    </row>
    <row r="468" spans="2:8" ht="18" customHeight="1" x14ac:dyDescent="0.15">
      <c r="B468" s="140"/>
      <c r="C468" s="141"/>
      <c r="D468" s="141"/>
      <c r="E468" s="141"/>
      <c r="F468" s="142"/>
      <c r="G468" s="143"/>
      <c r="H468" s="148"/>
    </row>
    <row r="469" spans="2:8" ht="18" customHeight="1" x14ac:dyDescent="0.15">
      <c r="B469" s="140"/>
      <c r="C469" s="141"/>
      <c r="D469" s="141"/>
      <c r="E469" s="141"/>
      <c r="F469" s="142"/>
      <c r="G469" s="143"/>
      <c r="H469" s="148"/>
    </row>
    <row r="470" spans="2:8" ht="18" customHeight="1" x14ac:dyDescent="0.15">
      <c r="B470" s="140"/>
      <c r="C470" s="141"/>
      <c r="D470" s="141"/>
      <c r="E470" s="141"/>
      <c r="F470" s="142"/>
      <c r="G470" s="143"/>
      <c r="H470" s="148"/>
    </row>
    <row r="471" spans="2:8" ht="18" customHeight="1" x14ac:dyDescent="0.15">
      <c r="B471" s="140"/>
      <c r="C471" s="141"/>
      <c r="D471" s="141"/>
      <c r="E471" s="141"/>
      <c r="F471" s="142"/>
      <c r="G471" s="143"/>
      <c r="H471" s="148"/>
    </row>
    <row r="472" spans="2:8" ht="18" customHeight="1" x14ac:dyDescent="0.15">
      <c r="B472" s="140"/>
      <c r="C472" s="141"/>
      <c r="D472" s="141"/>
      <c r="E472" s="141"/>
      <c r="F472" s="142"/>
      <c r="G472" s="143"/>
      <c r="H472" s="148"/>
    </row>
    <row r="473" spans="2:8" ht="18" customHeight="1" x14ac:dyDescent="0.15">
      <c r="B473" s="140"/>
      <c r="C473" s="141"/>
      <c r="D473" s="141"/>
      <c r="E473" s="141"/>
      <c r="F473" s="142"/>
      <c r="G473" s="143"/>
      <c r="H473" s="148"/>
    </row>
    <row r="474" spans="2:8" ht="18" customHeight="1" x14ac:dyDescent="0.15">
      <c r="B474" s="140"/>
      <c r="C474" s="141"/>
      <c r="D474" s="141"/>
      <c r="E474" s="141"/>
      <c r="F474" s="142"/>
      <c r="G474" s="143"/>
      <c r="H474" s="148"/>
    </row>
    <row r="475" spans="2:8" ht="18" customHeight="1" x14ac:dyDescent="0.15">
      <c r="B475" s="140"/>
      <c r="C475" s="141"/>
      <c r="D475" s="141"/>
      <c r="E475" s="141"/>
      <c r="F475" s="142"/>
      <c r="G475" s="143"/>
      <c r="H475" s="148"/>
    </row>
    <row r="476" spans="2:8" ht="18" customHeight="1" x14ac:dyDescent="0.15">
      <c r="B476" s="140"/>
      <c r="C476" s="141"/>
      <c r="D476" s="141"/>
      <c r="E476" s="141"/>
      <c r="F476" s="142"/>
      <c r="G476" s="143"/>
      <c r="H476" s="148"/>
    </row>
    <row r="477" spans="2:8" ht="18" customHeight="1" x14ac:dyDescent="0.15">
      <c r="B477" s="140"/>
      <c r="C477" s="141"/>
      <c r="D477" s="141"/>
      <c r="E477" s="141"/>
      <c r="F477" s="142"/>
      <c r="G477" s="143"/>
      <c r="H477" s="148"/>
    </row>
    <row r="478" spans="2:8" ht="18" customHeight="1" x14ac:dyDescent="0.15">
      <c r="B478" s="140"/>
      <c r="C478" s="141"/>
      <c r="D478" s="141"/>
      <c r="E478" s="141"/>
      <c r="F478" s="142"/>
      <c r="G478" s="143"/>
      <c r="H478" s="148"/>
    </row>
    <row r="479" spans="2:8" ht="18" customHeight="1" x14ac:dyDescent="0.15">
      <c r="B479" s="140"/>
      <c r="C479" s="141"/>
      <c r="D479" s="141"/>
      <c r="E479" s="141"/>
      <c r="F479" s="142"/>
      <c r="G479" s="143"/>
      <c r="H479" s="148"/>
    </row>
    <row r="480" spans="2:8" ht="18" customHeight="1" x14ac:dyDescent="0.15">
      <c r="B480" s="140"/>
      <c r="C480" s="141"/>
      <c r="D480" s="141"/>
      <c r="E480" s="141"/>
      <c r="F480" s="142"/>
      <c r="G480" s="143"/>
      <c r="H480" s="148"/>
    </row>
    <row r="481" spans="2:8" ht="18" customHeight="1" x14ac:dyDescent="0.15">
      <c r="B481" s="140"/>
      <c r="C481" s="141"/>
      <c r="D481" s="141"/>
      <c r="E481" s="141"/>
      <c r="F481" s="142"/>
      <c r="G481" s="143"/>
      <c r="H481" s="148"/>
    </row>
    <row r="482" spans="2:8" ht="18" customHeight="1" x14ac:dyDescent="0.15">
      <c r="B482" s="140"/>
      <c r="C482" s="141"/>
      <c r="D482" s="141"/>
      <c r="E482" s="141"/>
      <c r="F482" s="142"/>
      <c r="G482" s="143"/>
      <c r="H482" s="148"/>
    </row>
    <row r="483" spans="2:8" ht="18" customHeight="1" x14ac:dyDescent="0.15">
      <c r="B483" s="140"/>
      <c r="C483" s="141"/>
      <c r="D483" s="141"/>
      <c r="E483" s="141"/>
      <c r="F483" s="142"/>
      <c r="G483" s="143"/>
      <c r="H483" s="148"/>
    </row>
    <row r="484" spans="2:8" ht="18" customHeight="1" x14ac:dyDescent="0.15">
      <c r="B484" s="140"/>
      <c r="C484" s="141"/>
      <c r="D484" s="141"/>
      <c r="E484" s="141"/>
      <c r="F484" s="142"/>
      <c r="G484" s="143"/>
      <c r="H484" s="148"/>
    </row>
    <row r="485" spans="2:8" ht="18" customHeight="1" x14ac:dyDescent="0.15">
      <c r="B485" s="140"/>
      <c r="C485" s="141"/>
      <c r="D485" s="141"/>
      <c r="E485" s="141"/>
      <c r="F485" s="142"/>
      <c r="G485" s="143"/>
      <c r="H485" s="148"/>
    </row>
    <row r="486" spans="2:8" ht="18" customHeight="1" x14ac:dyDescent="0.15">
      <c r="B486" s="140"/>
      <c r="C486" s="141"/>
      <c r="D486" s="141"/>
      <c r="E486" s="141"/>
      <c r="F486" s="142"/>
      <c r="G486" s="143"/>
      <c r="H486" s="148"/>
    </row>
    <row r="487" spans="2:8" ht="18" customHeight="1" x14ac:dyDescent="0.15">
      <c r="B487" s="140"/>
      <c r="C487" s="141"/>
      <c r="D487" s="141"/>
      <c r="E487" s="141"/>
      <c r="F487" s="142"/>
      <c r="G487" s="143"/>
      <c r="H487" s="148"/>
    </row>
    <row r="488" spans="2:8" ht="18" customHeight="1" x14ac:dyDescent="0.15">
      <c r="B488" s="140"/>
      <c r="C488" s="141"/>
      <c r="D488" s="141"/>
      <c r="E488" s="141"/>
      <c r="F488" s="142"/>
      <c r="G488" s="143"/>
      <c r="H488" s="148"/>
    </row>
    <row r="489" spans="2:8" ht="18" customHeight="1" x14ac:dyDescent="0.15">
      <c r="B489" s="140"/>
      <c r="C489" s="141"/>
      <c r="D489" s="141"/>
      <c r="E489" s="141"/>
      <c r="F489" s="142"/>
      <c r="G489" s="143"/>
      <c r="H489" s="148"/>
    </row>
    <row r="490" spans="2:8" ht="18" customHeight="1" x14ac:dyDescent="0.15">
      <c r="B490" s="140"/>
      <c r="C490" s="141"/>
      <c r="D490" s="141"/>
      <c r="E490" s="141"/>
      <c r="F490" s="142"/>
      <c r="G490" s="143"/>
      <c r="H490" s="148"/>
    </row>
    <row r="491" spans="2:8" ht="18" customHeight="1" x14ac:dyDescent="0.15">
      <c r="B491" s="140"/>
      <c r="C491" s="141"/>
      <c r="D491" s="141"/>
      <c r="E491" s="141"/>
      <c r="F491" s="142"/>
      <c r="G491" s="143"/>
      <c r="H491" s="148"/>
    </row>
    <row r="492" spans="2:8" ht="18" customHeight="1" x14ac:dyDescent="0.15">
      <c r="B492" s="140"/>
      <c r="C492" s="141"/>
      <c r="D492" s="141"/>
      <c r="E492" s="141"/>
      <c r="F492" s="142"/>
      <c r="G492" s="143"/>
      <c r="H492" s="148"/>
    </row>
    <row r="493" spans="2:8" ht="18" customHeight="1" x14ac:dyDescent="0.15">
      <c r="B493" s="140"/>
      <c r="C493" s="141"/>
      <c r="D493" s="141"/>
      <c r="E493" s="141"/>
      <c r="F493" s="142"/>
      <c r="G493" s="143"/>
      <c r="H493" s="148"/>
    </row>
    <row r="494" spans="2:8" ht="18" customHeight="1" x14ac:dyDescent="0.15">
      <c r="B494" s="140"/>
      <c r="C494" s="141"/>
      <c r="D494" s="141"/>
      <c r="E494" s="141"/>
      <c r="F494" s="142"/>
      <c r="G494" s="143"/>
      <c r="H494" s="148"/>
    </row>
    <row r="495" spans="2:8" ht="18" customHeight="1" x14ac:dyDescent="0.15">
      <c r="B495" s="140"/>
      <c r="C495" s="141"/>
      <c r="D495" s="141"/>
      <c r="E495" s="141"/>
      <c r="F495" s="142"/>
      <c r="G495" s="143"/>
      <c r="H495" s="148"/>
    </row>
    <row r="496" spans="2:8" ht="18" customHeight="1" x14ac:dyDescent="0.15">
      <c r="B496" s="140"/>
      <c r="C496" s="141"/>
      <c r="D496" s="141"/>
      <c r="E496" s="141"/>
      <c r="F496" s="142"/>
      <c r="G496" s="143"/>
      <c r="H496" s="148"/>
    </row>
    <row r="497" spans="2:13" ht="18" customHeight="1" x14ac:dyDescent="0.15">
      <c r="B497" s="140"/>
      <c r="C497" s="141"/>
      <c r="D497" s="141"/>
      <c r="E497" s="141"/>
      <c r="F497" s="142"/>
      <c r="G497" s="143"/>
      <c r="H497" s="148"/>
    </row>
    <row r="498" spans="2:13" ht="18" customHeight="1" x14ac:dyDescent="0.15">
      <c r="B498" s="140"/>
      <c r="C498" s="141"/>
      <c r="D498" s="141"/>
      <c r="E498" s="141"/>
      <c r="F498" s="142"/>
      <c r="G498" s="143"/>
      <c r="H498" s="148"/>
    </row>
    <row r="499" spans="2:13" ht="18" customHeight="1" x14ac:dyDescent="0.15">
      <c r="B499" s="140"/>
      <c r="C499" s="141"/>
      <c r="D499" s="141"/>
      <c r="E499" s="141"/>
      <c r="F499" s="142"/>
      <c r="G499" s="143"/>
      <c r="H499" s="148"/>
    </row>
    <row r="500" spans="2:13" ht="18" customHeight="1" x14ac:dyDescent="0.15">
      <c r="B500" s="140"/>
      <c r="C500" s="141"/>
      <c r="D500" s="141"/>
      <c r="E500" s="141"/>
      <c r="F500" s="142"/>
      <c r="G500" s="143"/>
      <c r="H500" s="148"/>
    </row>
    <row r="501" spans="2:13" ht="18" customHeight="1" x14ac:dyDescent="0.15">
      <c r="B501" s="140"/>
      <c r="C501" s="141"/>
      <c r="D501" s="141"/>
      <c r="E501" s="141"/>
      <c r="F501" s="142"/>
      <c r="G501" s="143"/>
      <c r="H501" s="148"/>
    </row>
    <row r="502" spans="2:13" ht="18" customHeight="1" x14ac:dyDescent="0.15">
      <c r="B502" s="140"/>
      <c r="C502" s="141"/>
      <c r="D502" s="141"/>
      <c r="E502" s="141"/>
      <c r="F502" s="142"/>
      <c r="G502" s="143"/>
      <c r="H502" s="148"/>
    </row>
    <row r="503" spans="2:13" ht="18" customHeight="1" x14ac:dyDescent="0.15">
      <c r="B503" s="140"/>
      <c r="C503" s="141"/>
      <c r="D503" s="141"/>
      <c r="E503" s="141"/>
      <c r="F503" s="142"/>
      <c r="G503" s="143"/>
      <c r="H503" s="148"/>
    </row>
    <row r="504" spans="2:13" ht="18" customHeight="1" x14ac:dyDescent="0.15">
      <c r="B504" s="140"/>
      <c r="C504" s="141"/>
      <c r="D504" s="141"/>
      <c r="E504" s="141"/>
      <c r="F504" s="142"/>
      <c r="G504" s="143"/>
      <c r="H504" s="148"/>
    </row>
    <row r="505" spans="2:13" ht="18" customHeight="1" x14ac:dyDescent="0.15">
      <c r="B505" s="140"/>
      <c r="C505" s="141"/>
      <c r="D505" s="141"/>
      <c r="E505" s="141"/>
      <c r="F505" s="142"/>
      <c r="G505" s="143"/>
      <c r="H505" s="148"/>
    </row>
    <row r="506" spans="2:13" ht="18" customHeight="1" x14ac:dyDescent="0.15">
      <c r="B506" s="140"/>
      <c r="C506" s="141"/>
      <c r="D506" s="141"/>
      <c r="E506" s="141"/>
      <c r="F506" s="142"/>
      <c r="G506" s="143"/>
      <c r="H506" s="148"/>
      <c r="I506" s="224"/>
      <c r="J506" s="225"/>
      <c r="K506" s="225"/>
      <c r="L506" s="225"/>
      <c r="M506" s="225"/>
    </row>
    <row r="507" spans="2:13" ht="18" customHeight="1" x14ac:dyDescent="0.15">
      <c r="B507" s="140"/>
      <c r="C507" s="141"/>
      <c r="D507" s="141"/>
      <c r="E507" s="141"/>
      <c r="F507" s="142"/>
      <c r="G507" s="143"/>
      <c r="H507" s="148"/>
      <c r="I507" s="224"/>
      <c r="J507" s="225"/>
      <c r="K507" s="225"/>
      <c r="L507" s="225"/>
      <c r="M507" s="225"/>
    </row>
    <row r="508" spans="2:13" ht="18" customHeight="1" x14ac:dyDescent="0.15">
      <c r="B508" s="140"/>
      <c r="C508" s="141"/>
      <c r="D508" s="141"/>
      <c r="E508" s="141"/>
      <c r="F508" s="142"/>
      <c r="G508" s="143"/>
      <c r="H508" s="148"/>
    </row>
    <row r="509" spans="2:13" ht="18" customHeight="1" x14ac:dyDescent="0.15">
      <c r="B509" s="140"/>
      <c r="C509" s="141"/>
      <c r="D509" s="141"/>
      <c r="E509" s="141"/>
      <c r="F509" s="142"/>
      <c r="G509" s="143"/>
      <c r="H509" s="148"/>
    </row>
    <row r="510" spans="2:13" ht="18" customHeight="1" x14ac:dyDescent="0.15">
      <c r="B510" s="140"/>
      <c r="C510" s="141"/>
      <c r="D510" s="141"/>
      <c r="E510" s="141"/>
      <c r="F510" s="142"/>
      <c r="G510" s="143"/>
      <c r="H510" s="148"/>
    </row>
    <row r="511" spans="2:13" ht="18" customHeight="1" x14ac:dyDescent="0.15">
      <c r="B511" s="140"/>
      <c r="C511" s="141"/>
      <c r="D511" s="141"/>
      <c r="E511" s="141"/>
      <c r="F511" s="142"/>
      <c r="G511" s="143"/>
      <c r="H511" s="148"/>
    </row>
    <row r="512" spans="2:13" ht="18" customHeight="1" x14ac:dyDescent="0.15">
      <c r="B512" s="140"/>
      <c r="C512" s="141"/>
      <c r="D512" s="141"/>
      <c r="E512" s="141"/>
      <c r="F512" s="142"/>
      <c r="G512" s="143"/>
      <c r="H512" s="148"/>
    </row>
    <row r="513" spans="2:8" ht="18" customHeight="1" x14ac:dyDescent="0.15">
      <c r="B513" s="140"/>
      <c r="C513" s="141"/>
      <c r="D513" s="141"/>
      <c r="E513" s="141"/>
      <c r="F513" s="142"/>
      <c r="G513" s="143"/>
      <c r="H513" s="148"/>
    </row>
    <row r="514" spans="2:8" ht="18" customHeight="1" x14ac:dyDescent="0.15">
      <c r="B514" s="140"/>
      <c r="C514" s="141"/>
      <c r="D514" s="141"/>
      <c r="E514" s="141"/>
      <c r="F514" s="142"/>
      <c r="G514" s="143"/>
      <c r="H514" s="148"/>
    </row>
    <row r="515" spans="2:8" ht="18" customHeight="1" x14ac:dyDescent="0.15">
      <c r="B515" s="140"/>
      <c r="C515" s="141"/>
      <c r="D515" s="141"/>
      <c r="E515" s="141"/>
      <c r="F515" s="142"/>
      <c r="G515" s="143"/>
      <c r="H515" s="148"/>
    </row>
    <row r="516" spans="2:8" ht="18" customHeight="1" x14ac:dyDescent="0.15">
      <c r="B516" s="140"/>
      <c r="C516" s="141"/>
      <c r="D516" s="141"/>
      <c r="E516" s="141"/>
      <c r="F516" s="142"/>
      <c r="G516" s="143"/>
      <c r="H516" s="148"/>
    </row>
    <row r="517" spans="2:8" ht="18" customHeight="1" x14ac:dyDescent="0.15">
      <c r="B517" s="140"/>
      <c r="C517" s="141"/>
      <c r="D517" s="141"/>
      <c r="E517" s="141"/>
      <c r="F517" s="142"/>
      <c r="G517" s="143"/>
      <c r="H517" s="148"/>
    </row>
    <row r="518" spans="2:8" ht="18" customHeight="1" x14ac:dyDescent="0.15">
      <c r="B518" s="140"/>
      <c r="C518" s="141"/>
      <c r="D518" s="141"/>
      <c r="E518" s="141"/>
      <c r="F518" s="142"/>
      <c r="G518" s="143"/>
      <c r="H518" s="148"/>
    </row>
    <row r="519" spans="2:8" ht="18" customHeight="1" x14ac:dyDescent="0.15">
      <c r="B519" s="140"/>
      <c r="C519" s="141"/>
      <c r="D519" s="141"/>
      <c r="E519" s="141"/>
      <c r="F519" s="142"/>
      <c r="G519" s="143"/>
      <c r="H519" s="148"/>
    </row>
    <row r="520" spans="2:8" ht="18" customHeight="1" x14ac:dyDescent="0.15">
      <c r="B520" s="140"/>
      <c r="C520" s="141"/>
      <c r="D520" s="141"/>
      <c r="E520" s="141"/>
      <c r="F520" s="142"/>
      <c r="G520" s="143"/>
      <c r="H520" s="148"/>
    </row>
    <row r="521" spans="2:8" ht="18" customHeight="1" x14ac:dyDescent="0.15">
      <c r="B521" s="140"/>
      <c r="C521" s="141"/>
      <c r="D521" s="141"/>
      <c r="E521" s="141"/>
      <c r="F521" s="142"/>
      <c r="G521" s="143"/>
      <c r="H521" s="148"/>
    </row>
    <row r="522" spans="2:8" ht="18" customHeight="1" x14ac:dyDescent="0.15">
      <c r="B522" s="140"/>
      <c r="C522" s="141"/>
      <c r="D522" s="141"/>
      <c r="E522" s="141"/>
      <c r="F522" s="142"/>
      <c r="G522" s="143"/>
      <c r="H522" s="148"/>
    </row>
    <row r="523" spans="2:8" ht="18" customHeight="1" x14ac:dyDescent="0.15">
      <c r="B523" s="140"/>
      <c r="C523" s="141"/>
      <c r="D523" s="141"/>
      <c r="E523" s="141"/>
      <c r="F523" s="142"/>
      <c r="G523" s="143"/>
      <c r="H523" s="148"/>
    </row>
    <row r="524" spans="2:8" ht="18" customHeight="1" x14ac:dyDescent="0.15">
      <c r="B524" s="140"/>
      <c r="C524" s="141"/>
      <c r="D524" s="141"/>
      <c r="E524" s="141"/>
      <c r="F524" s="142"/>
      <c r="G524" s="143"/>
      <c r="H524" s="148"/>
    </row>
    <row r="525" spans="2:8" ht="18" customHeight="1" x14ac:dyDescent="0.15">
      <c r="B525" s="140"/>
      <c r="C525" s="141"/>
      <c r="D525" s="141"/>
      <c r="E525" s="141"/>
      <c r="F525" s="142"/>
      <c r="G525" s="143"/>
      <c r="H525" s="148"/>
    </row>
    <row r="526" spans="2:8" ht="18" customHeight="1" x14ac:dyDescent="0.15">
      <c r="B526" s="140"/>
      <c r="C526" s="141"/>
      <c r="D526" s="141"/>
      <c r="E526" s="141"/>
      <c r="F526" s="142"/>
      <c r="G526" s="143"/>
      <c r="H526" s="148"/>
    </row>
    <row r="527" spans="2:8" ht="18" customHeight="1" x14ac:dyDescent="0.15">
      <c r="B527" s="140"/>
      <c r="C527" s="141"/>
      <c r="D527" s="141"/>
      <c r="E527" s="141"/>
      <c r="F527" s="142"/>
      <c r="G527" s="143"/>
      <c r="H527" s="148"/>
    </row>
    <row r="528" spans="2:8" ht="18" customHeight="1" x14ac:dyDescent="0.15">
      <c r="B528" s="140"/>
      <c r="C528" s="141"/>
      <c r="D528" s="141"/>
      <c r="E528" s="141"/>
      <c r="F528" s="142"/>
      <c r="G528" s="143"/>
      <c r="H528" s="148"/>
    </row>
    <row r="529" spans="2:8" ht="18" customHeight="1" x14ac:dyDescent="0.15">
      <c r="B529" s="140"/>
      <c r="C529" s="141"/>
      <c r="D529" s="141"/>
      <c r="E529" s="141"/>
      <c r="F529" s="142"/>
      <c r="G529" s="143"/>
      <c r="H529" s="148"/>
    </row>
    <row r="530" spans="2:8" ht="18" customHeight="1" x14ac:dyDescent="0.15">
      <c r="B530" s="140"/>
      <c r="C530" s="141"/>
      <c r="D530" s="141"/>
      <c r="E530" s="141"/>
      <c r="F530" s="142"/>
      <c r="G530" s="143"/>
      <c r="H530" s="148"/>
    </row>
    <row r="531" spans="2:8" ht="18" customHeight="1" x14ac:dyDescent="0.15">
      <c r="B531" s="140"/>
      <c r="C531" s="141"/>
      <c r="D531" s="141"/>
      <c r="E531" s="141"/>
      <c r="F531" s="142"/>
      <c r="G531" s="143"/>
      <c r="H531" s="148"/>
    </row>
    <row r="532" spans="2:8" ht="18" customHeight="1" x14ac:dyDescent="0.15">
      <c r="B532" s="140"/>
      <c r="C532" s="141"/>
      <c r="D532" s="141"/>
      <c r="E532" s="141"/>
      <c r="F532" s="142"/>
      <c r="G532" s="143"/>
      <c r="H532" s="148"/>
    </row>
    <row r="533" spans="2:8" ht="18" customHeight="1" x14ac:dyDescent="0.15">
      <c r="B533" s="140"/>
      <c r="C533" s="141"/>
      <c r="D533" s="141"/>
      <c r="E533" s="141"/>
      <c r="F533" s="142"/>
      <c r="G533" s="143"/>
      <c r="H533" s="148"/>
    </row>
    <row r="534" spans="2:8" ht="18" customHeight="1" x14ac:dyDescent="0.15">
      <c r="B534" s="140"/>
      <c r="C534" s="141"/>
      <c r="D534" s="141"/>
      <c r="E534" s="141"/>
      <c r="F534" s="142"/>
      <c r="G534" s="143"/>
      <c r="H534" s="148"/>
    </row>
    <row r="535" spans="2:8" ht="18" customHeight="1" x14ac:dyDescent="0.15">
      <c r="B535" s="140"/>
      <c r="C535" s="141"/>
      <c r="D535" s="141"/>
      <c r="E535" s="141"/>
      <c r="F535" s="142"/>
      <c r="G535" s="143"/>
      <c r="H535" s="148"/>
    </row>
    <row r="536" spans="2:8" ht="18" customHeight="1" x14ac:dyDescent="0.15">
      <c r="B536" s="140"/>
      <c r="C536" s="141"/>
      <c r="D536" s="141"/>
      <c r="E536" s="141"/>
      <c r="F536" s="142"/>
      <c r="G536" s="143"/>
      <c r="H536" s="148"/>
    </row>
    <row r="537" spans="2:8" ht="18" customHeight="1" x14ac:dyDescent="0.15">
      <c r="B537" s="140"/>
      <c r="C537" s="141"/>
      <c r="D537" s="141"/>
      <c r="E537" s="141"/>
      <c r="F537" s="142"/>
      <c r="G537" s="143"/>
      <c r="H537" s="148"/>
    </row>
    <row r="538" spans="2:8" ht="18" customHeight="1" x14ac:dyDescent="0.15">
      <c r="B538" s="140"/>
      <c r="C538" s="141"/>
      <c r="D538" s="141"/>
      <c r="E538" s="141"/>
      <c r="F538" s="142"/>
      <c r="G538" s="143"/>
      <c r="H538" s="148"/>
    </row>
    <row r="539" spans="2:8" ht="18" customHeight="1" x14ac:dyDescent="0.15">
      <c r="B539" s="140"/>
      <c r="C539" s="141"/>
      <c r="D539" s="141"/>
      <c r="E539" s="141"/>
      <c r="F539" s="142"/>
      <c r="G539" s="143"/>
      <c r="H539" s="148"/>
    </row>
    <row r="540" spans="2:8" ht="18" customHeight="1" x14ac:dyDescent="0.15">
      <c r="B540" s="140"/>
      <c r="C540" s="141"/>
      <c r="D540" s="141"/>
      <c r="E540" s="141"/>
      <c r="F540" s="142"/>
      <c r="G540" s="143"/>
      <c r="H540" s="148"/>
    </row>
    <row r="541" spans="2:8" ht="18" customHeight="1" x14ac:dyDescent="0.15">
      <c r="B541" s="140"/>
      <c r="C541" s="141"/>
      <c r="D541" s="141"/>
      <c r="E541" s="141"/>
      <c r="F541" s="142"/>
      <c r="G541" s="143"/>
      <c r="H541" s="148"/>
    </row>
    <row r="542" spans="2:8" ht="18" customHeight="1" x14ac:dyDescent="0.15">
      <c r="B542" s="140"/>
      <c r="C542" s="141"/>
      <c r="D542" s="141"/>
      <c r="E542" s="141"/>
      <c r="F542" s="142"/>
      <c r="G542" s="143"/>
      <c r="H542" s="148"/>
    </row>
    <row r="543" spans="2:8" ht="18" customHeight="1" x14ac:dyDescent="0.15">
      <c r="B543" s="140"/>
      <c r="C543" s="141"/>
      <c r="D543" s="141"/>
      <c r="E543" s="141"/>
      <c r="F543" s="142"/>
      <c r="G543" s="143"/>
      <c r="H543" s="148"/>
    </row>
    <row r="544" spans="2:8" ht="18" customHeight="1" x14ac:dyDescent="0.15">
      <c r="B544" s="140"/>
      <c r="C544" s="141"/>
      <c r="D544" s="141"/>
      <c r="E544" s="141"/>
      <c r="F544" s="142"/>
      <c r="G544" s="143"/>
      <c r="H544" s="148"/>
    </row>
    <row r="545" spans="2:8" ht="18" customHeight="1" x14ac:dyDescent="0.15">
      <c r="B545" s="140"/>
      <c r="C545" s="141"/>
      <c r="D545" s="141"/>
      <c r="E545" s="141"/>
      <c r="F545" s="142"/>
      <c r="G545" s="143"/>
      <c r="H545" s="148"/>
    </row>
    <row r="546" spans="2:8" ht="18" customHeight="1" x14ac:dyDescent="0.15">
      <c r="B546" s="140"/>
      <c r="C546" s="141"/>
      <c r="D546" s="141"/>
      <c r="E546" s="141"/>
      <c r="F546" s="142"/>
      <c r="G546" s="143"/>
      <c r="H546" s="148"/>
    </row>
    <row r="547" spans="2:8" ht="18" customHeight="1" x14ac:dyDescent="0.15">
      <c r="B547" s="140"/>
      <c r="C547" s="141"/>
      <c r="D547" s="141"/>
      <c r="E547" s="141"/>
      <c r="F547" s="142"/>
      <c r="G547" s="143"/>
      <c r="H547" s="148"/>
    </row>
    <row r="548" spans="2:8" ht="18" customHeight="1" x14ac:dyDescent="0.15">
      <c r="B548" s="140"/>
      <c r="C548" s="141"/>
      <c r="D548" s="141"/>
      <c r="E548" s="141"/>
      <c r="F548" s="142"/>
      <c r="G548" s="143"/>
      <c r="H548" s="148"/>
    </row>
    <row r="549" spans="2:8" ht="18" customHeight="1" x14ac:dyDescent="0.15">
      <c r="B549" s="140"/>
      <c r="C549" s="141"/>
      <c r="D549" s="141"/>
      <c r="E549" s="141"/>
      <c r="F549" s="142"/>
      <c r="G549" s="143"/>
      <c r="H549" s="148"/>
    </row>
    <row r="550" spans="2:8" ht="18" customHeight="1" x14ac:dyDescent="0.15">
      <c r="B550" s="140"/>
      <c r="C550" s="141"/>
      <c r="D550" s="141"/>
      <c r="E550" s="141"/>
      <c r="F550" s="142"/>
      <c r="G550" s="143"/>
      <c r="H550" s="148"/>
    </row>
    <row r="551" spans="2:8" ht="18" customHeight="1" x14ac:dyDescent="0.15">
      <c r="B551" s="140"/>
      <c r="C551" s="141"/>
      <c r="D551" s="141"/>
      <c r="E551" s="141"/>
      <c r="F551" s="142"/>
      <c r="G551" s="143"/>
      <c r="H551" s="148"/>
    </row>
    <row r="552" spans="2:8" ht="18" customHeight="1" x14ac:dyDescent="0.15">
      <c r="B552" s="140"/>
      <c r="C552" s="141"/>
      <c r="D552" s="141"/>
      <c r="E552" s="141"/>
      <c r="F552" s="142"/>
      <c r="G552" s="143"/>
      <c r="H552" s="148"/>
    </row>
    <row r="553" spans="2:8" ht="18" customHeight="1" x14ac:dyDescent="0.15">
      <c r="B553" s="140"/>
      <c r="C553" s="141"/>
      <c r="D553" s="141"/>
      <c r="E553" s="141"/>
      <c r="F553" s="142"/>
      <c r="G553" s="143"/>
      <c r="H553" s="148"/>
    </row>
    <row r="554" spans="2:8" ht="18" customHeight="1" x14ac:dyDescent="0.15">
      <c r="B554" s="140"/>
      <c r="C554" s="141"/>
      <c r="D554" s="141"/>
      <c r="E554" s="141"/>
      <c r="F554" s="142"/>
      <c r="G554" s="143"/>
      <c r="H554" s="148"/>
    </row>
    <row r="555" spans="2:8" ht="18" customHeight="1" x14ac:dyDescent="0.15">
      <c r="B555" s="140"/>
      <c r="C555" s="141"/>
      <c r="D555" s="141"/>
      <c r="E555" s="141"/>
      <c r="F555" s="142"/>
      <c r="G555" s="143"/>
      <c r="H555" s="148"/>
    </row>
    <row r="556" spans="2:8" ht="18" customHeight="1" x14ac:dyDescent="0.15">
      <c r="B556" s="140"/>
      <c r="C556" s="141"/>
      <c r="D556" s="141"/>
      <c r="E556" s="141"/>
      <c r="F556" s="142"/>
      <c r="G556" s="143"/>
      <c r="H556" s="148"/>
    </row>
    <row r="557" spans="2:8" ht="18" customHeight="1" x14ac:dyDescent="0.15">
      <c r="B557" s="140"/>
      <c r="C557" s="141"/>
      <c r="D557" s="141"/>
      <c r="E557" s="141"/>
      <c r="F557" s="142"/>
      <c r="G557" s="143"/>
      <c r="H557" s="148"/>
    </row>
    <row r="558" spans="2:8" ht="18" customHeight="1" x14ac:dyDescent="0.15">
      <c r="B558" s="140"/>
      <c r="C558" s="141"/>
      <c r="D558" s="141"/>
      <c r="E558" s="141"/>
      <c r="F558" s="142"/>
      <c r="G558" s="143"/>
      <c r="H558" s="148"/>
    </row>
    <row r="559" spans="2:8" ht="18" customHeight="1" x14ac:dyDescent="0.15">
      <c r="B559" s="140"/>
      <c r="C559" s="141"/>
      <c r="D559" s="141"/>
      <c r="E559" s="141"/>
      <c r="F559" s="142"/>
      <c r="G559" s="143"/>
      <c r="H559" s="148"/>
    </row>
    <row r="560" spans="2:8" ht="18" customHeight="1" x14ac:dyDescent="0.15">
      <c r="B560" s="140"/>
      <c r="C560" s="141"/>
      <c r="D560" s="141"/>
      <c r="E560" s="141"/>
      <c r="F560" s="142"/>
      <c r="G560" s="143"/>
      <c r="H560" s="148"/>
    </row>
    <row r="561" spans="2:8" ht="18" customHeight="1" x14ac:dyDescent="0.15">
      <c r="B561" s="140"/>
      <c r="C561" s="141"/>
      <c r="D561" s="141"/>
      <c r="E561" s="141"/>
      <c r="F561" s="142"/>
      <c r="G561" s="143"/>
      <c r="H561" s="148"/>
    </row>
    <row r="562" spans="2:8" ht="18" customHeight="1" x14ac:dyDescent="0.15">
      <c r="B562" s="140"/>
      <c r="C562" s="141"/>
      <c r="D562" s="141"/>
      <c r="E562" s="141"/>
      <c r="F562" s="142"/>
      <c r="G562" s="143"/>
      <c r="H562" s="148"/>
    </row>
    <row r="563" spans="2:8" ht="18" customHeight="1" x14ac:dyDescent="0.15">
      <c r="B563" s="140"/>
      <c r="C563" s="141"/>
      <c r="D563" s="141"/>
      <c r="E563" s="141"/>
      <c r="F563" s="142"/>
      <c r="G563" s="143"/>
      <c r="H563" s="148"/>
    </row>
    <row r="564" spans="2:8" ht="18" customHeight="1" x14ac:dyDescent="0.15">
      <c r="B564" s="140"/>
      <c r="C564" s="141"/>
      <c r="D564" s="141"/>
      <c r="E564" s="141"/>
      <c r="F564" s="142"/>
      <c r="G564" s="143"/>
      <c r="H564" s="148"/>
    </row>
    <row r="565" spans="2:8" ht="18" customHeight="1" x14ac:dyDescent="0.15">
      <c r="B565" s="140"/>
      <c r="C565" s="141"/>
      <c r="D565" s="141"/>
      <c r="E565" s="141"/>
      <c r="F565" s="142"/>
      <c r="G565" s="143"/>
      <c r="H565" s="148"/>
    </row>
    <row r="566" spans="2:8" ht="18" customHeight="1" x14ac:dyDescent="0.15">
      <c r="B566" s="140"/>
      <c r="C566" s="141"/>
      <c r="D566" s="141"/>
      <c r="E566" s="141"/>
      <c r="F566" s="142"/>
      <c r="G566" s="143"/>
      <c r="H566" s="148"/>
    </row>
    <row r="567" spans="2:8" ht="18" customHeight="1" x14ac:dyDescent="0.15">
      <c r="B567" s="140"/>
      <c r="C567" s="141"/>
      <c r="D567" s="141"/>
      <c r="E567" s="141"/>
      <c r="F567" s="142"/>
      <c r="G567" s="143"/>
      <c r="H567" s="148"/>
    </row>
    <row r="568" spans="2:8" ht="18" customHeight="1" x14ac:dyDescent="0.15">
      <c r="B568" s="140"/>
      <c r="C568" s="141"/>
      <c r="D568" s="141"/>
      <c r="E568" s="141"/>
      <c r="F568" s="142"/>
      <c r="G568" s="143"/>
      <c r="H568" s="148"/>
    </row>
    <row r="569" spans="2:8" ht="18" customHeight="1" x14ac:dyDescent="0.15">
      <c r="B569" s="140"/>
      <c r="C569" s="141"/>
      <c r="D569" s="141"/>
      <c r="E569" s="141"/>
      <c r="F569" s="142"/>
      <c r="G569" s="143"/>
      <c r="H569" s="148"/>
    </row>
    <row r="570" spans="2:8" ht="18" customHeight="1" x14ac:dyDescent="0.15">
      <c r="B570" s="140"/>
      <c r="C570" s="141"/>
      <c r="D570" s="141"/>
      <c r="E570" s="141"/>
      <c r="F570" s="142"/>
      <c r="G570" s="143"/>
      <c r="H570" s="148"/>
    </row>
    <row r="571" spans="2:8" ht="18" customHeight="1" x14ac:dyDescent="0.15">
      <c r="B571" s="140"/>
      <c r="C571" s="141"/>
      <c r="D571" s="141"/>
      <c r="E571" s="144"/>
      <c r="F571" s="142"/>
      <c r="G571" s="143"/>
      <c r="H571" s="148"/>
    </row>
    <row r="572" spans="2:8" ht="18" customHeight="1" x14ac:dyDescent="0.15">
      <c r="B572" s="140"/>
      <c r="C572" s="141"/>
      <c r="D572" s="141"/>
      <c r="E572" s="144"/>
      <c r="F572" s="142"/>
      <c r="G572" s="143"/>
      <c r="H572" s="148"/>
    </row>
    <row r="573" spans="2:8" ht="18" customHeight="1" x14ac:dyDescent="0.15">
      <c r="B573" s="140"/>
      <c r="C573" s="141"/>
      <c r="D573" s="141"/>
      <c r="E573" s="141"/>
      <c r="F573" s="142"/>
      <c r="G573" s="143"/>
      <c r="H573" s="148"/>
    </row>
    <row r="574" spans="2:8" ht="18" customHeight="1" x14ac:dyDescent="0.15">
      <c r="B574" s="140"/>
      <c r="C574" s="141"/>
      <c r="D574" s="141"/>
      <c r="E574" s="141"/>
      <c r="F574" s="142"/>
      <c r="G574" s="143"/>
      <c r="H574" s="148"/>
    </row>
    <row r="575" spans="2:8" ht="18" customHeight="1" x14ac:dyDescent="0.15">
      <c r="B575" s="140"/>
      <c r="C575" s="141"/>
      <c r="D575" s="141"/>
      <c r="E575" s="141"/>
      <c r="F575" s="142"/>
      <c r="G575" s="143"/>
      <c r="H575" s="148"/>
    </row>
    <row r="576" spans="2:8" ht="18" customHeight="1" x14ac:dyDescent="0.15">
      <c r="B576" s="140"/>
      <c r="C576" s="141"/>
      <c r="D576" s="141"/>
      <c r="E576" s="144"/>
      <c r="F576" s="142"/>
      <c r="G576" s="143"/>
      <c r="H576" s="148"/>
    </row>
    <row r="577" spans="2:8" ht="18" customHeight="1" x14ac:dyDescent="0.15">
      <c r="B577" s="140"/>
      <c r="C577" s="141"/>
      <c r="D577" s="141"/>
      <c r="E577" s="141"/>
      <c r="F577" s="142"/>
      <c r="G577" s="143"/>
      <c r="H577" s="148"/>
    </row>
    <row r="578" spans="2:8" ht="18" customHeight="1" x14ac:dyDescent="0.15">
      <c r="B578" s="140"/>
      <c r="C578" s="141"/>
      <c r="D578" s="141"/>
      <c r="E578" s="141"/>
      <c r="F578" s="142"/>
      <c r="G578" s="143"/>
      <c r="H578" s="148"/>
    </row>
    <row r="579" spans="2:8" ht="18" customHeight="1" x14ac:dyDescent="0.15">
      <c r="B579" s="140"/>
      <c r="C579" s="141"/>
      <c r="D579" s="141"/>
      <c r="E579" s="141"/>
      <c r="F579" s="142"/>
      <c r="G579" s="143"/>
      <c r="H579" s="148"/>
    </row>
    <row r="580" spans="2:8" ht="18" customHeight="1" x14ac:dyDescent="0.15">
      <c r="B580" s="140"/>
      <c r="C580" s="141"/>
      <c r="D580" s="141"/>
      <c r="E580" s="141"/>
      <c r="F580" s="142"/>
      <c r="G580" s="143"/>
      <c r="H580" s="148"/>
    </row>
    <row r="581" spans="2:8" ht="18" customHeight="1" x14ac:dyDescent="0.15">
      <c r="B581" s="140"/>
      <c r="C581" s="141"/>
      <c r="D581" s="141"/>
      <c r="E581" s="141"/>
      <c r="F581" s="142"/>
      <c r="G581" s="143"/>
      <c r="H581" s="148"/>
    </row>
    <row r="582" spans="2:8" ht="18" customHeight="1" x14ac:dyDescent="0.15">
      <c r="B582" s="140"/>
      <c r="C582" s="141"/>
      <c r="D582" s="141"/>
      <c r="E582" s="141"/>
      <c r="F582" s="142"/>
      <c r="G582" s="143"/>
      <c r="H582" s="148"/>
    </row>
    <row r="583" spans="2:8" ht="18" customHeight="1" x14ac:dyDescent="0.15">
      <c r="B583" s="140"/>
      <c r="C583" s="141"/>
      <c r="D583" s="141"/>
      <c r="E583" s="141"/>
      <c r="F583" s="142"/>
      <c r="G583" s="143"/>
      <c r="H583" s="148"/>
    </row>
    <row r="584" spans="2:8" ht="18" customHeight="1" x14ac:dyDescent="0.15">
      <c r="B584" s="140"/>
      <c r="C584" s="141"/>
      <c r="D584" s="141"/>
      <c r="E584" s="141"/>
      <c r="F584" s="142"/>
      <c r="G584" s="143"/>
      <c r="H584" s="148"/>
    </row>
    <row r="585" spans="2:8" ht="18" customHeight="1" x14ac:dyDescent="0.15">
      <c r="B585" s="140"/>
      <c r="C585" s="141"/>
      <c r="D585" s="141"/>
      <c r="E585" s="141"/>
      <c r="F585" s="142"/>
      <c r="G585" s="143"/>
      <c r="H585" s="148"/>
    </row>
    <row r="586" spans="2:8" ht="18" customHeight="1" x14ac:dyDescent="0.15">
      <c r="B586" s="140"/>
      <c r="C586" s="141"/>
      <c r="D586" s="141"/>
      <c r="E586" s="141"/>
      <c r="F586" s="142"/>
      <c r="G586" s="143"/>
      <c r="H586" s="148"/>
    </row>
    <row r="587" spans="2:8" ht="18" customHeight="1" x14ac:dyDescent="0.15">
      <c r="B587" s="140"/>
      <c r="C587" s="141"/>
      <c r="D587" s="141"/>
      <c r="E587" s="141"/>
      <c r="F587" s="142"/>
      <c r="G587" s="143"/>
      <c r="H587" s="148"/>
    </row>
    <row r="588" spans="2:8" ht="18" customHeight="1" x14ac:dyDescent="0.15">
      <c r="B588" s="140"/>
      <c r="C588" s="141"/>
      <c r="D588" s="141"/>
      <c r="E588" s="141"/>
      <c r="F588" s="142"/>
      <c r="G588" s="143"/>
      <c r="H588" s="148"/>
    </row>
    <row r="589" spans="2:8" ht="18" customHeight="1" x14ac:dyDescent="0.15">
      <c r="B589" s="140"/>
      <c r="C589" s="141"/>
      <c r="D589" s="141"/>
      <c r="E589" s="141"/>
      <c r="F589" s="142"/>
      <c r="G589" s="143"/>
      <c r="H589" s="148"/>
    </row>
    <row r="590" spans="2:8" ht="18" customHeight="1" x14ac:dyDescent="0.15">
      <c r="B590" s="140"/>
      <c r="C590" s="141"/>
      <c r="D590" s="141"/>
      <c r="E590" s="141"/>
      <c r="F590" s="142"/>
      <c r="G590" s="143"/>
      <c r="H590" s="148"/>
    </row>
    <row r="591" spans="2:8" ht="18" customHeight="1" x14ac:dyDescent="0.15">
      <c r="B591" s="140"/>
      <c r="C591" s="141"/>
      <c r="D591" s="141"/>
      <c r="E591" s="141"/>
      <c r="F591" s="142"/>
      <c r="G591" s="143"/>
      <c r="H591" s="148"/>
    </row>
    <row r="592" spans="2:8" ht="18" customHeight="1" x14ac:dyDescent="0.15">
      <c r="B592" s="140"/>
      <c r="C592" s="141"/>
      <c r="D592" s="141"/>
      <c r="E592" s="141"/>
      <c r="F592" s="142"/>
      <c r="G592" s="143"/>
      <c r="H592" s="148"/>
    </row>
    <row r="593" spans="2:8" ht="18" customHeight="1" x14ac:dyDescent="0.15">
      <c r="B593" s="140"/>
      <c r="C593" s="141"/>
      <c r="D593" s="141"/>
      <c r="E593" s="141"/>
      <c r="F593" s="142"/>
      <c r="G593" s="143"/>
      <c r="H593" s="148"/>
    </row>
    <row r="594" spans="2:8" ht="18" customHeight="1" x14ac:dyDescent="0.15">
      <c r="B594" s="140"/>
      <c r="C594" s="141"/>
      <c r="D594" s="141"/>
      <c r="E594" s="141"/>
      <c r="F594" s="142"/>
      <c r="G594" s="143"/>
      <c r="H594" s="148"/>
    </row>
    <row r="595" spans="2:8" ht="18" customHeight="1" x14ac:dyDescent="0.15">
      <c r="B595" s="140"/>
      <c r="C595" s="141"/>
      <c r="D595" s="141"/>
      <c r="E595" s="141"/>
      <c r="F595" s="142"/>
      <c r="G595" s="143"/>
      <c r="H595" s="148"/>
    </row>
    <row r="596" spans="2:8" ht="18" customHeight="1" x14ac:dyDescent="0.15">
      <c r="B596" s="140"/>
      <c r="C596" s="141"/>
      <c r="D596" s="141"/>
      <c r="E596" s="141"/>
      <c r="F596" s="142"/>
      <c r="G596" s="143"/>
      <c r="H596" s="148"/>
    </row>
    <row r="597" spans="2:8" ht="18" customHeight="1" x14ac:dyDescent="0.15">
      <c r="B597" s="140"/>
      <c r="C597" s="141"/>
      <c r="D597" s="141"/>
      <c r="E597" s="141"/>
      <c r="F597" s="142"/>
      <c r="G597" s="143"/>
      <c r="H597" s="148"/>
    </row>
    <row r="598" spans="2:8" ht="18" customHeight="1" x14ac:dyDescent="0.15">
      <c r="B598" s="140"/>
      <c r="C598" s="141"/>
      <c r="D598" s="141"/>
      <c r="E598" s="141"/>
      <c r="F598" s="142"/>
      <c r="G598" s="143"/>
      <c r="H598" s="148"/>
    </row>
    <row r="599" spans="2:8" ht="18" customHeight="1" x14ac:dyDescent="0.15">
      <c r="B599" s="140"/>
      <c r="C599" s="141"/>
      <c r="D599" s="141"/>
      <c r="E599" s="141"/>
      <c r="F599" s="142"/>
      <c r="G599" s="143"/>
      <c r="H599" s="148"/>
    </row>
    <row r="600" spans="2:8" ht="18" customHeight="1" x14ac:dyDescent="0.15">
      <c r="B600" s="140"/>
      <c r="C600" s="141"/>
      <c r="D600" s="141"/>
      <c r="E600" s="141"/>
      <c r="F600" s="142"/>
      <c r="G600" s="143"/>
      <c r="H600" s="148"/>
    </row>
    <row r="601" spans="2:8" ht="18" customHeight="1" x14ac:dyDescent="0.15">
      <c r="B601" s="140"/>
      <c r="C601" s="141"/>
      <c r="D601" s="141"/>
      <c r="E601" s="141"/>
      <c r="F601" s="142"/>
      <c r="G601" s="143"/>
      <c r="H601" s="148"/>
    </row>
    <row r="602" spans="2:8" ht="18" customHeight="1" x14ac:dyDescent="0.15">
      <c r="B602" s="140"/>
      <c r="C602" s="141"/>
      <c r="D602" s="141"/>
      <c r="E602" s="141"/>
      <c r="F602" s="142"/>
      <c r="G602" s="143"/>
      <c r="H602" s="148"/>
    </row>
    <row r="603" spans="2:8" ht="18" customHeight="1" x14ac:dyDescent="0.15">
      <c r="B603" s="140"/>
      <c r="C603" s="141"/>
      <c r="D603" s="141"/>
      <c r="E603" s="141"/>
      <c r="F603" s="142"/>
      <c r="G603" s="143"/>
      <c r="H603" s="148"/>
    </row>
    <row r="604" spans="2:8" ht="18" customHeight="1" x14ac:dyDescent="0.15">
      <c r="B604" s="140"/>
      <c r="C604" s="141"/>
      <c r="D604" s="141"/>
      <c r="E604" s="141"/>
      <c r="F604" s="142"/>
      <c r="G604" s="143"/>
      <c r="H604" s="148"/>
    </row>
    <row r="605" spans="2:8" ht="18" customHeight="1" x14ac:dyDescent="0.15">
      <c r="B605" s="140"/>
      <c r="C605" s="141"/>
      <c r="D605" s="141"/>
      <c r="E605" s="141"/>
      <c r="F605" s="142"/>
      <c r="G605" s="143"/>
      <c r="H605" s="148"/>
    </row>
    <row r="606" spans="2:8" ht="18" customHeight="1" x14ac:dyDescent="0.15">
      <c r="B606" s="140"/>
      <c r="C606" s="141"/>
      <c r="D606" s="141"/>
      <c r="E606" s="141"/>
      <c r="F606" s="142"/>
      <c r="G606" s="143"/>
      <c r="H606" s="148"/>
    </row>
    <row r="607" spans="2:8" ht="18" customHeight="1" x14ac:dyDescent="0.15">
      <c r="B607" s="140"/>
      <c r="C607" s="141"/>
      <c r="D607" s="141"/>
      <c r="E607" s="141"/>
      <c r="F607" s="142"/>
      <c r="G607" s="143"/>
      <c r="H607" s="148"/>
    </row>
    <row r="608" spans="2:8" ht="18" customHeight="1" x14ac:dyDescent="0.15">
      <c r="B608" s="140"/>
      <c r="C608" s="141"/>
      <c r="D608" s="141"/>
      <c r="E608" s="141"/>
      <c r="F608" s="142"/>
      <c r="G608" s="143"/>
      <c r="H608" s="148"/>
    </row>
    <row r="609" spans="2:14" ht="18" customHeight="1" x14ac:dyDescent="0.15">
      <c r="B609" s="140"/>
      <c r="C609" s="141"/>
      <c r="D609" s="141"/>
      <c r="E609" s="141"/>
      <c r="F609" s="142"/>
      <c r="G609" s="143"/>
      <c r="H609" s="148"/>
    </row>
    <row r="610" spans="2:14" ht="18" customHeight="1" x14ac:dyDescent="0.15">
      <c r="B610" s="140"/>
      <c r="C610" s="141"/>
      <c r="D610" s="141"/>
      <c r="E610" s="141"/>
      <c r="F610" s="142"/>
      <c r="G610" s="143"/>
      <c r="H610" s="148"/>
    </row>
    <row r="611" spans="2:14" ht="18" customHeight="1" x14ac:dyDescent="0.15">
      <c r="B611" s="140"/>
      <c r="C611" s="141"/>
      <c r="D611" s="141"/>
      <c r="E611" s="141"/>
      <c r="F611" s="142"/>
      <c r="G611" s="143"/>
      <c r="H611" s="148"/>
    </row>
    <row r="612" spans="2:14" ht="18" customHeight="1" x14ac:dyDescent="0.15">
      <c r="B612" s="140"/>
      <c r="C612" s="141"/>
      <c r="D612" s="141"/>
      <c r="E612" s="141"/>
      <c r="F612" s="142"/>
      <c r="G612" s="143"/>
      <c r="H612" s="148"/>
      <c r="J612" s="118"/>
      <c r="K612" s="118"/>
      <c r="L612" s="118"/>
      <c r="M612" s="118"/>
      <c r="N612" s="118">
        <f>J612+M612</f>
        <v>0</v>
      </c>
    </row>
    <row r="613" spans="2:14" ht="18" customHeight="1" x14ac:dyDescent="0.15">
      <c r="B613" s="140"/>
      <c r="C613" s="141"/>
      <c r="D613" s="141"/>
      <c r="E613" s="141"/>
      <c r="F613" s="142"/>
      <c r="G613" s="143"/>
      <c r="H613" s="148"/>
    </row>
    <row r="614" spans="2:14" ht="18" customHeight="1" x14ac:dyDescent="0.15">
      <c r="B614" s="140"/>
      <c r="C614" s="141"/>
      <c r="D614" s="141"/>
      <c r="E614" s="141"/>
      <c r="F614" s="142"/>
      <c r="G614" s="143"/>
      <c r="H614" s="148"/>
    </row>
    <row r="615" spans="2:14" ht="18" customHeight="1" x14ac:dyDescent="0.15">
      <c r="B615" s="140"/>
      <c r="C615" s="141"/>
      <c r="D615" s="141"/>
      <c r="E615" s="141"/>
      <c r="F615" s="142"/>
      <c r="G615" s="143"/>
      <c r="H615" s="148"/>
    </row>
    <row r="616" spans="2:14" ht="18" customHeight="1" x14ac:dyDescent="0.15">
      <c r="B616" s="140"/>
      <c r="C616" s="141"/>
      <c r="D616" s="141"/>
      <c r="E616" s="141"/>
      <c r="F616" s="142"/>
      <c r="G616" s="143"/>
      <c r="H616" s="148"/>
    </row>
    <row r="617" spans="2:14" ht="18" customHeight="1" x14ac:dyDescent="0.15">
      <c r="B617" s="140"/>
      <c r="C617" s="141"/>
      <c r="D617" s="141"/>
      <c r="E617" s="141"/>
      <c r="F617" s="142"/>
      <c r="G617" s="143"/>
      <c r="H617" s="148"/>
    </row>
    <row r="618" spans="2:14" ht="18" customHeight="1" x14ac:dyDescent="0.15">
      <c r="B618" s="140"/>
      <c r="C618" s="141"/>
      <c r="D618" s="141"/>
      <c r="E618" s="141"/>
      <c r="F618" s="142"/>
      <c r="G618" s="143"/>
      <c r="H618" s="148"/>
    </row>
    <row r="619" spans="2:14" ht="18" customHeight="1" x14ac:dyDescent="0.15">
      <c r="B619" s="140"/>
      <c r="C619" s="141"/>
      <c r="D619" s="141"/>
      <c r="E619" s="141"/>
      <c r="F619" s="142"/>
      <c r="G619" s="143"/>
      <c r="H619" s="148"/>
    </row>
    <row r="620" spans="2:14" ht="18" customHeight="1" x14ac:dyDescent="0.15">
      <c r="B620" s="140"/>
      <c r="C620" s="141"/>
      <c r="D620" s="141"/>
      <c r="E620" s="141"/>
      <c r="F620" s="142"/>
      <c r="G620" s="143"/>
      <c r="H620" s="148"/>
    </row>
    <row r="621" spans="2:14" ht="18" customHeight="1" x14ac:dyDescent="0.15">
      <c r="B621" s="140"/>
      <c r="C621" s="141"/>
      <c r="D621" s="141"/>
      <c r="E621" s="141"/>
      <c r="F621" s="142"/>
      <c r="G621" s="143"/>
      <c r="H621" s="148"/>
    </row>
    <row r="622" spans="2:14" ht="18" customHeight="1" x14ac:dyDescent="0.15">
      <c r="B622" s="140"/>
      <c r="C622" s="141"/>
      <c r="D622" s="141"/>
      <c r="E622" s="141"/>
      <c r="F622" s="142"/>
      <c r="G622" s="143"/>
      <c r="H622" s="148"/>
    </row>
    <row r="623" spans="2:14" ht="18" customHeight="1" x14ac:dyDescent="0.15">
      <c r="B623" s="140"/>
      <c r="C623" s="141"/>
      <c r="D623" s="141"/>
      <c r="E623" s="141"/>
      <c r="F623" s="142"/>
      <c r="G623" s="143"/>
      <c r="H623" s="148"/>
    </row>
    <row r="624" spans="2:14" ht="18" customHeight="1" x14ac:dyDescent="0.15">
      <c r="B624" s="140"/>
      <c r="C624" s="141"/>
      <c r="D624" s="141"/>
      <c r="E624" s="141"/>
      <c r="F624" s="142"/>
      <c r="G624" s="143"/>
      <c r="H624" s="148"/>
    </row>
    <row r="625" spans="2:8" ht="18" customHeight="1" x14ac:dyDescent="0.15">
      <c r="B625" s="140"/>
      <c r="C625" s="141"/>
      <c r="D625" s="141"/>
      <c r="E625" s="141"/>
      <c r="F625" s="142"/>
      <c r="G625" s="143"/>
      <c r="H625" s="148"/>
    </row>
    <row r="626" spans="2:8" ht="18" customHeight="1" x14ac:dyDescent="0.15">
      <c r="B626" s="140"/>
      <c r="C626" s="141"/>
      <c r="D626" s="141"/>
      <c r="E626" s="141"/>
      <c r="F626" s="142"/>
      <c r="G626" s="143"/>
      <c r="H626" s="148"/>
    </row>
    <row r="627" spans="2:8" ht="18" customHeight="1" x14ac:dyDescent="0.15">
      <c r="B627" s="140"/>
      <c r="C627" s="141"/>
      <c r="D627" s="141"/>
      <c r="E627" s="141"/>
      <c r="F627" s="142"/>
      <c r="G627" s="143"/>
      <c r="H627" s="148"/>
    </row>
    <row r="628" spans="2:8" ht="18" customHeight="1" x14ac:dyDescent="0.15">
      <c r="B628" s="140"/>
      <c r="C628" s="141"/>
      <c r="D628" s="141"/>
      <c r="E628" s="141"/>
      <c r="F628" s="142"/>
      <c r="G628" s="143"/>
      <c r="H628" s="148"/>
    </row>
    <row r="629" spans="2:8" ht="18" customHeight="1" x14ac:dyDescent="0.15">
      <c r="B629" s="140"/>
      <c r="C629" s="141"/>
      <c r="D629" s="141"/>
      <c r="E629" s="141"/>
      <c r="F629" s="142"/>
      <c r="G629" s="143"/>
      <c r="H629" s="148"/>
    </row>
    <row r="630" spans="2:8" ht="18" customHeight="1" x14ac:dyDescent="0.15">
      <c r="B630" s="140"/>
      <c r="C630" s="141"/>
      <c r="D630" s="141"/>
      <c r="E630" s="141"/>
      <c r="F630" s="142"/>
      <c r="G630" s="143"/>
      <c r="H630" s="148"/>
    </row>
    <row r="631" spans="2:8" ht="18" customHeight="1" x14ac:dyDescent="0.15">
      <c r="B631" s="140"/>
      <c r="C631" s="141"/>
      <c r="D631" s="141"/>
      <c r="E631" s="141"/>
      <c r="F631" s="142"/>
      <c r="G631" s="143"/>
      <c r="H631" s="148"/>
    </row>
    <row r="632" spans="2:8" ht="18" customHeight="1" x14ac:dyDescent="0.15">
      <c r="B632" s="140"/>
      <c r="C632" s="141"/>
      <c r="D632" s="141"/>
      <c r="E632" s="141"/>
      <c r="F632" s="142"/>
      <c r="G632" s="143"/>
      <c r="H632" s="148"/>
    </row>
    <row r="633" spans="2:8" ht="18" customHeight="1" x14ac:dyDescent="0.15">
      <c r="B633" s="140"/>
      <c r="C633" s="141"/>
      <c r="D633" s="141"/>
      <c r="E633" s="141"/>
      <c r="F633" s="142"/>
      <c r="G633" s="143"/>
      <c r="H633" s="148"/>
    </row>
    <row r="634" spans="2:8" ht="18" customHeight="1" x14ac:dyDescent="0.15">
      <c r="B634" s="140"/>
      <c r="C634" s="141"/>
      <c r="D634" s="141"/>
      <c r="E634" s="141"/>
      <c r="F634" s="142"/>
      <c r="G634" s="143"/>
      <c r="H634" s="148"/>
    </row>
    <row r="635" spans="2:8" ht="18" customHeight="1" x14ac:dyDescent="0.15">
      <c r="B635" s="140"/>
      <c r="C635" s="141"/>
      <c r="D635" s="141"/>
      <c r="E635" s="141"/>
      <c r="F635" s="142"/>
      <c r="G635" s="143"/>
      <c r="H635" s="148"/>
    </row>
    <row r="636" spans="2:8" ht="18" customHeight="1" x14ac:dyDescent="0.15">
      <c r="B636" s="140"/>
      <c r="C636" s="141"/>
      <c r="D636" s="141"/>
      <c r="E636" s="141"/>
      <c r="F636" s="142"/>
      <c r="G636" s="143"/>
      <c r="H636" s="148"/>
    </row>
    <row r="637" spans="2:8" ht="18" customHeight="1" x14ac:dyDescent="0.15">
      <c r="B637" s="140"/>
      <c r="C637" s="141"/>
      <c r="D637" s="141"/>
      <c r="E637" s="141"/>
      <c r="F637" s="142"/>
      <c r="G637" s="143"/>
      <c r="H637" s="148"/>
    </row>
    <row r="638" spans="2:8" ht="18" customHeight="1" x14ac:dyDescent="0.15">
      <c r="B638" s="140"/>
      <c r="C638" s="141"/>
      <c r="D638" s="141"/>
      <c r="E638" s="141"/>
      <c r="F638" s="142"/>
      <c r="G638" s="143"/>
      <c r="H638" s="148"/>
    </row>
    <row r="639" spans="2:8" ht="18" customHeight="1" x14ac:dyDescent="0.15">
      <c r="B639" s="140"/>
      <c r="C639" s="141"/>
      <c r="D639" s="141"/>
      <c r="E639" s="141"/>
      <c r="F639" s="142"/>
      <c r="G639" s="143"/>
      <c r="H639" s="148"/>
    </row>
    <row r="640" spans="2:8" ht="18" customHeight="1" x14ac:dyDescent="0.15">
      <c r="B640" s="140"/>
      <c r="C640" s="141"/>
      <c r="D640" s="141"/>
      <c r="E640" s="141"/>
      <c r="F640" s="142"/>
      <c r="G640" s="143"/>
      <c r="H640" s="148"/>
    </row>
    <row r="641" spans="2:8" ht="18" customHeight="1" x14ac:dyDescent="0.15">
      <c r="B641" s="140"/>
      <c r="C641" s="141"/>
      <c r="D641" s="141"/>
      <c r="E641" s="141"/>
      <c r="F641" s="142"/>
      <c r="G641" s="143"/>
      <c r="H641" s="148"/>
    </row>
    <row r="642" spans="2:8" ht="18" customHeight="1" x14ac:dyDescent="0.15">
      <c r="B642" s="140"/>
      <c r="C642" s="141"/>
      <c r="D642" s="141"/>
      <c r="E642" s="141"/>
      <c r="F642" s="142"/>
      <c r="G642" s="143"/>
      <c r="H642" s="148"/>
    </row>
    <row r="643" spans="2:8" ht="18" customHeight="1" x14ac:dyDescent="0.15">
      <c r="B643" s="140"/>
      <c r="C643" s="141"/>
      <c r="D643" s="141"/>
      <c r="E643" s="141"/>
      <c r="F643" s="142"/>
      <c r="G643" s="143"/>
      <c r="H643" s="148"/>
    </row>
    <row r="644" spans="2:8" ht="18" customHeight="1" x14ac:dyDescent="0.15">
      <c r="B644" s="140"/>
      <c r="C644" s="141"/>
      <c r="D644" s="141"/>
      <c r="E644" s="141"/>
      <c r="F644" s="142"/>
      <c r="G644" s="143"/>
      <c r="H644" s="148"/>
    </row>
    <row r="645" spans="2:8" ht="18" customHeight="1" x14ac:dyDescent="0.15">
      <c r="B645" s="140"/>
      <c r="C645" s="141"/>
      <c r="D645" s="141"/>
      <c r="E645" s="141"/>
      <c r="F645" s="142"/>
      <c r="G645" s="143"/>
      <c r="H645" s="148"/>
    </row>
    <row r="646" spans="2:8" ht="18" customHeight="1" x14ac:dyDescent="0.15">
      <c r="B646" s="140"/>
      <c r="C646" s="141"/>
      <c r="D646" s="141"/>
      <c r="E646" s="141"/>
      <c r="F646" s="142"/>
      <c r="G646" s="143"/>
      <c r="H646" s="148"/>
    </row>
    <row r="647" spans="2:8" ht="18" customHeight="1" x14ac:dyDescent="0.15">
      <c r="B647" s="140"/>
      <c r="C647" s="141"/>
      <c r="D647" s="141"/>
      <c r="E647" s="141"/>
      <c r="F647" s="142"/>
      <c r="G647" s="143"/>
      <c r="H647" s="148"/>
    </row>
    <row r="648" spans="2:8" ht="18" customHeight="1" x14ac:dyDescent="0.15">
      <c r="B648" s="140"/>
      <c r="C648" s="141"/>
      <c r="D648" s="141"/>
      <c r="E648" s="141"/>
      <c r="F648" s="142"/>
      <c r="G648" s="143"/>
      <c r="H648" s="148"/>
    </row>
    <row r="649" spans="2:8" ht="18" customHeight="1" x14ac:dyDescent="0.15">
      <c r="B649" s="140"/>
      <c r="C649" s="141"/>
      <c r="D649" s="141"/>
      <c r="E649" s="141"/>
      <c r="F649" s="142"/>
      <c r="G649" s="143"/>
      <c r="H649" s="148"/>
    </row>
    <row r="650" spans="2:8" ht="18" customHeight="1" x14ac:dyDescent="0.15">
      <c r="B650" s="140"/>
      <c r="C650" s="141"/>
      <c r="D650" s="141"/>
      <c r="E650" s="141"/>
      <c r="F650" s="142"/>
      <c r="G650" s="143"/>
      <c r="H650" s="148"/>
    </row>
    <row r="651" spans="2:8" ht="18" customHeight="1" x14ac:dyDescent="0.15">
      <c r="B651" s="140"/>
      <c r="C651" s="141"/>
      <c r="D651" s="141"/>
      <c r="E651" s="141"/>
      <c r="F651" s="142"/>
      <c r="G651" s="143"/>
      <c r="H651" s="148"/>
    </row>
    <row r="652" spans="2:8" ht="18" customHeight="1" x14ac:dyDescent="0.15">
      <c r="B652" s="140"/>
      <c r="C652" s="141"/>
      <c r="D652" s="141"/>
      <c r="E652" s="141"/>
      <c r="F652" s="142"/>
      <c r="G652" s="143"/>
      <c r="H652" s="148"/>
    </row>
    <row r="653" spans="2:8" ht="18" customHeight="1" x14ac:dyDescent="0.15">
      <c r="B653" s="140"/>
      <c r="C653" s="141"/>
      <c r="D653" s="141"/>
      <c r="E653" s="141"/>
      <c r="F653" s="142"/>
      <c r="G653" s="143"/>
      <c r="H653" s="148"/>
    </row>
    <row r="654" spans="2:8" ht="18" customHeight="1" x14ac:dyDescent="0.15">
      <c r="B654" s="140"/>
      <c r="C654" s="141"/>
      <c r="D654" s="141"/>
      <c r="E654" s="141"/>
      <c r="F654" s="142"/>
      <c r="G654" s="143"/>
      <c r="H654" s="148"/>
    </row>
    <row r="655" spans="2:8" ht="18" customHeight="1" x14ac:dyDescent="0.15">
      <c r="B655" s="140"/>
      <c r="C655" s="141"/>
      <c r="D655" s="141"/>
      <c r="E655" s="141"/>
      <c r="F655" s="142"/>
      <c r="G655" s="143"/>
      <c r="H655" s="148"/>
    </row>
    <row r="656" spans="2:8" ht="18" customHeight="1" x14ac:dyDescent="0.15">
      <c r="B656" s="140"/>
      <c r="C656" s="141"/>
      <c r="D656" s="141"/>
      <c r="E656" s="141"/>
      <c r="F656" s="142"/>
      <c r="G656" s="143"/>
      <c r="H656" s="148"/>
    </row>
    <row r="657" spans="2:8" ht="18" customHeight="1" x14ac:dyDescent="0.15">
      <c r="B657" s="140"/>
      <c r="C657" s="141"/>
      <c r="D657" s="141"/>
      <c r="E657" s="141"/>
      <c r="F657" s="142"/>
      <c r="G657" s="143"/>
      <c r="H657" s="148"/>
    </row>
    <row r="658" spans="2:8" ht="18" customHeight="1" x14ac:dyDescent="0.15">
      <c r="B658" s="140"/>
      <c r="C658" s="141"/>
      <c r="D658" s="141"/>
      <c r="E658" s="141"/>
      <c r="F658" s="142"/>
      <c r="G658" s="143"/>
      <c r="H658" s="148"/>
    </row>
    <row r="659" spans="2:8" ht="18" customHeight="1" x14ac:dyDescent="0.15">
      <c r="B659" s="140"/>
      <c r="C659" s="141"/>
      <c r="D659" s="141"/>
      <c r="E659" s="141"/>
      <c r="F659" s="142"/>
      <c r="G659" s="143"/>
      <c r="H659" s="148"/>
    </row>
    <row r="660" spans="2:8" ht="18" customHeight="1" x14ac:dyDescent="0.15">
      <c r="B660" s="140"/>
      <c r="C660" s="141"/>
      <c r="D660" s="141"/>
      <c r="E660" s="141"/>
      <c r="F660" s="142"/>
      <c r="G660" s="143"/>
      <c r="H660" s="148"/>
    </row>
    <row r="661" spans="2:8" ht="18" customHeight="1" x14ac:dyDescent="0.15">
      <c r="B661" s="140"/>
      <c r="C661" s="141"/>
      <c r="D661" s="141"/>
      <c r="E661" s="141"/>
      <c r="F661" s="142"/>
      <c r="G661" s="143"/>
      <c r="H661" s="148"/>
    </row>
    <row r="662" spans="2:8" ht="18" customHeight="1" x14ac:dyDescent="0.15">
      <c r="B662" s="140"/>
      <c r="C662" s="141"/>
      <c r="D662" s="141"/>
      <c r="E662" s="141"/>
      <c r="F662" s="142"/>
      <c r="G662" s="143"/>
      <c r="H662" s="148"/>
    </row>
    <row r="663" spans="2:8" ht="18" customHeight="1" x14ac:dyDescent="0.15">
      <c r="B663" s="140"/>
      <c r="C663" s="141"/>
      <c r="D663" s="141"/>
      <c r="E663" s="141"/>
      <c r="F663" s="142"/>
      <c r="G663" s="143"/>
      <c r="H663" s="148"/>
    </row>
    <row r="664" spans="2:8" ht="18" customHeight="1" x14ac:dyDescent="0.15">
      <c r="B664" s="140"/>
      <c r="C664" s="141"/>
      <c r="D664" s="141"/>
      <c r="E664" s="141"/>
      <c r="F664" s="142"/>
      <c r="G664" s="143"/>
      <c r="H664" s="148"/>
    </row>
    <row r="665" spans="2:8" ht="18" customHeight="1" x14ac:dyDescent="0.15">
      <c r="B665" s="140"/>
      <c r="C665" s="141"/>
      <c r="D665" s="141"/>
      <c r="E665" s="141"/>
      <c r="F665" s="142"/>
      <c r="G665" s="143"/>
      <c r="H665" s="148"/>
    </row>
    <row r="666" spans="2:8" ht="18" customHeight="1" x14ac:dyDescent="0.15">
      <c r="B666" s="140"/>
      <c r="C666" s="141"/>
      <c r="D666" s="141"/>
      <c r="E666" s="141"/>
      <c r="F666" s="142"/>
      <c r="G666" s="143"/>
      <c r="H666" s="148"/>
    </row>
    <row r="667" spans="2:8" ht="18" customHeight="1" x14ac:dyDescent="0.15">
      <c r="B667" s="140"/>
      <c r="C667" s="141"/>
      <c r="D667" s="141"/>
      <c r="E667" s="141"/>
      <c r="F667" s="142"/>
      <c r="G667" s="143"/>
      <c r="H667" s="148"/>
    </row>
    <row r="668" spans="2:8" ht="18" customHeight="1" x14ac:dyDescent="0.15">
      <c r="B668" s="140"/>
      <c r="C668" s="141"/>
      <c r="D668" s="141"/>
      <c r="E668" s="141"/>
      <c r="F668" s="142"/>
      <c r="G668" s="143"/>
      <c r="H668" s="148"/>
    </row>
    <row r="669" spans="2:8" ht="18" customHeight="1" x14ac:dyDescent="0.15">
      <c r="B669" s="140"/>
      <c r="C669" s="141"/>
      <c r="D669" s="141"/>
      <c r="E669" s="141"/>
      <c r="F669" s="142"/>
      <c r="G669" s="143"/>
      <c r="H669" s="148"/>
    </row>
    <row r="670" spans="2:8" ht="18" customHeight="1" x14ac:dyDescent="0.15">
      <c r="B670" s="140"/>
      <c r="C670" s="141"/>
      <c r="D670" s="141"/>
      <c r="E670" s="141"/>
      <c r="F670" s="142"/>
      <c r="G670" s="143"/>
      <c r="H670" s="148"/>
    </row>
    <row r="671" spans="2:8" ht="18" customHeight="1" x14ac:dyDescent="0.15">
      <c r="B671" s="140"/>
      <c r="C671" s="141"/>
      <c r="D671" s="141"/>
      <c r="E671" s="141"/>
      <c r="F671" s="142"/>
      <c r="G671" s="143"/>
      <c r="H671" s="148"/>
    </row>
    <row r="672" spans="2:8" ht="18" customHeight="1" x14ac:dyDescent="0.15">
      <c r="B672" s="140"/>
      <c r="C672" s="141"/>
      <c r="D672" s="141"/>
      <c r="E672" s="141"/>
      <c r="F672" s="142"/>
      <c r="G672" s="143"/>
      <c r="H672" s="148"/>
    </row>
    <row r="673" spans="2:8" ht="18" customHeight="1" x14ac:dyDescent="0.15">
      <c r="B673" s="140"/>
      <c r="C673" s="141"/>
      <c r="D673" s="141"/>
      <c r="E673" s="141"/>
      <c r="F673" s="142"/>
      <c r="G673" s="143"/>
      <c r="H673" s="148"/>
    </row>
    <row r="674" spans="2:8" ht="18" customHeight="1" x14ac:dyDescent="0.15">
      <c r="B674" s="140"/>
      <c r="C674" s="141"/>
      <c r="D674" s="141"/>
      <c r="E674" s="141"/>
      <c r="F674" s="142"/>
      <c r="G674" s="143"/>
      <c r="H674" s="148"/>
    </row>
    <row r="675" spans="2:8" ht="18" customHeight="1" x14ac:dyDescent="0.15">
      <c r="B675" s="140"/>
      <c r="C675" s="141"/>
      <c r="D675" s="141"/>
      <c r="E675" s="141"/>
      <c r="F675" s="142"/>
      <c r="G675" s="143"/>
      <c r="H675" s="148"/>
    </row>
    <row r="676" spans="2:8" ht="18" customHeight="1" x14ac:dyDescent="0.15">
      <c r="B676" s="140"/>
      <c r="C676" s="141"/>
      <c r="D676" s="141"/>
      <c r="E676" s="141"/>
      <c r="F676" s="142"/>
      <c r="G676" s="143"/>
      <c r="H676" s="148"/>
    </row>
    <row r="677" spans="2:8" ht="18" customHeight="1" x14ac:dyDescent="0.15">
      <c r="B677" s="140"/>
      <c r="C677" s="141"/>
      <c r="D677" s="141"/>
      <c r="E677" s="141"/>
      <c r="F677" s="142"/>
      <c r="G677" s="143"/>
      <c r="H677" s="148"/>
    </row>
    <row r="678" spans="2:8" ht="18" customHeight="1" x14ac:dyDescent="0.15">
      <c r="B678" s="140"/>
      <c r="C678" s="141"/>
      <c r="D678" s="141"/>
      <c r="E678" s="141"/>
      <c r="F678" s="142"/>
      <c r="G678" s="143"/>
      <c r="H678" s="148"/>
    </row>
    <row r="679" spans="2:8" ht="18" customHeight="1" x14ac:dyDescent="0.15">
      <c r="B679" s="140"/>
      <c r="C679" s="141"/>
      <c r="D679" s="141"/>
      <c r="E679" s="141"/>
      <c r="F679" s="142"/>
      <c r="G679" s="143"/>
      <c r="H679" s="148"/>
    </row>
    <row r="680" spans="2:8" ht="18" customHeight="1" x14ac:dyDescent="0.15">
      <c r="B680" s="140"/>
      <c r="C680" s="141"/>
      <c r="D680" s="141"/>
      <c r="E680" s="141"/>
      <c r="F680" s="142"/>
      <c r="G680" s="143"/>
      <c r="H680" s="148"/>
    </row>
    <row r="681" spans="2:8" ht="18" customHeight="1" x14ac:dyDescent="0.15">
      <c r="B681" s="140"/>
      <c r="C681" s="141"/>
      <c r="D681" s="141"/>
      <c r="E681" s="141"/>
      <c r="F681" s="142"/>
      <c r="G681" s="143"/>
      <c r="H681" s="148"/>
    </row>
    <row r="682" spans="2:8" ht="18" customHeight="1" x14ac:dyDescent="0.15">
      <c r="B682" s="140"/>
      <c r="C682" s="141"/>
      <c r="D682" s="141"/>
      <c r="E682" s="141"/>
      <c r="F682" s="142"/>
      <c r="G682" s="143"/>
      <c r="H682" s="148"/>
    </row>
    <row r="683" spans="2:8" ht="18" customHeight="1" x14ac:dyDescent="0.15">
      <c r="B683" s="140"/>
      <c r="C683" s="141"/>
      <c r="D683" s="141"/>
      <c r="E683" s="141"/>
      <c r="F683" s="142"/>
      <c r="G683" s="143"/>
      <c r="H683" s="148"/>
    </row>
    <row r="684" spans="2:8" ht="18" customHeight="1" x14ac:dyDescent="0.15">
      <c r="B684" s="140"/>
      <c r="C684" s="141"/>
      <c r="D684" s="141"/>
      <c r="E684" s="141"/>
      <c r="F684" s="142"/>
      <c r="G684" s="143"/>
      <c r="H684" s="148"/>
    </row>
    <row r="685" spans="2:8" ht="18" customHeight="1" x14ac:dyDescent="0.15">
      <c r="B685" s="140"/>
      <c r="C685" s="141"/>
      <c r="D685" s="141"/>
      <c r="E685" s="141"/>
      <c r="F685" s="142"/>
      <c r="G685" s="143"/>
      <c r="H685" s="148"/>
    </row>
    <row r="686" spans="2:8" ht="18" customHeight="1" x14ac:dyDescent="0.15">
      <c r="B686" s="140"/>
      <c r="C686" s="141"/>
      <c r="D686" s="141"/>
      <c r="E686" s="141"/>
      <c r="F686" s="142"/>
      <c r="G686" s="143"/>
      <c r="H686" s="148"/>
    </row>
    <row r="687" spans="2:8" ht="18" customHeight="1" x14ac:dyDescent="0.15">
      <c r="B687" s="140"/>
      <c r="C687" s="141"/>
      <c r="D687" s="141"/>
      <c r="E687" s="141"/>
      <c r="F687" s="142"/>
      <c r="G687" s="143"/>
      <c r="H687" s="148"/>
    </row>
    <row r="688" spans="2:8" ht="18" customHeight="1" x14ac:dyDescent="0.15">
      <c r="B688" s="140"/>
      <c r="C688" s="141"/>
      <c r="D688" s="141"/>
      <c r="E688" s="141"/>
      <c r="F688" s="142"/>
      <c r="G688" s="143"/>
      <c r="H688" s="148"/>
    </row>
    <row r="689" spans="2:8" ht="18" customHeight="1" x14ac:dyDescent="0.15">
      <c r="B689" s="140"/>
      <c r="C689" s="141"/>
      <c r="D689" s="141"/>
      <c r="E689" s="141"/>
      <c r="F689" s="142"/>
      <c r="G689" s="143"/>
      <c r="H689" s="148"/>
    </row>
    <row r="690" spans="2:8" ht="18" customHeight="1" x14ac:dyDescent="0.15">
      <c r="B690" s="140"/>
      <c r="C690" s="141"/>
      <c r="D690" s="141"/>
      <c r="E690" s="141"/>
      <c r="F690" s="142"/>
      <c r="G690" s="143"/>
      <c r="H690" s="148"/>
    </row>
    <row r="691" spans="2:8" ht="18" customHeight="1" x14ac:dyDescent="0.15">
      <c r="B691" s="140"/>
      <c r="C691" s="141"/>
      <c r="D691" s="141"/>
      <c r="E691" s="141"/>
      <c r="F691" s="142"/>
      <c r="G691" s="143"/>
      <c r="H691" s="148"/>
    </row>
    <row r="692" spans="2:8" ht="18" customHeight="1" x14ac:dyDescent="0.15">
      <c r="B692" s="140"/>
      <c r="C692" s="141"/>
      <c r="D692" s="141"/>
      <c r="E692" s="141"/>
      <c r="F692" s="142"/>
      <c r="G692" s="143"/>
      <c r="H692" s="148"/>
    </row>
    <row r="693" spans="2:8" ht="18" customHeight="1" x14ac:dyDescent="0.15">
      <c r="B693" s="140"/>
      <c r="C693" s="141"/>
      <c r="D693" s="141"/>
      <c r="E693" s="141"/>
      <c r="F693" s="142"/>
      <c r="G693" s="143"/>
      <c r="H693" s="148"/>
    </row>
    <row r="694" spans="2:8" ht="18" customHeight="1" x14ac:dyDescent="0.15">
      <c r="B694" s="140"/>
      <c r="C694" s="141"/>
      <c r="D694" s="141"/>
      <c r="E694" s="141"/>
      <c r="F694" s="142"/>
      <c r="G694" s="143"/>
      <c r="H694" s="148"/>
    </row>
    <row r="695" spans="2:8" ht="18" customHeight="1" x14ac:dyDescent="0.15">
      <c r="B695" s="140"/>
      <c r="C695" s="141"/>
      <c r="D695" s="141"/>
      <c r="E695" s="141"/>
      <c r="F695" s="142"/>
      <c r="G695" s="143"/>
      <c r="H695" s="148"/>
    </row>
    <row r="696" spans="2:8" ht="18" customHeight="1" x14ac:dyDescent="0.15">
      <c r="B696" s="140"/>
      <c r="C696" s="141"/>
      <c r="D696" s="141"/>
      <c r="E696" s="141"/>
      <c r="F696" s="142"/>
      <c r="G696" s="143"/>
      <c r="H696" s="148"/>
    </row>
    <row r="697" spans="2:8" ht="18" customHeight="1" x14ac:dyDescent="0.15">
      <c r="B697" s="140"/>
      <c r="C697" s="141"/>
      <c r="D697" s="141"/>
      <c r="E697" s="141"/>
      <c r="F697" s="142"/>
      <c r="G697" s="143"/>
      <c r="H697" s="148"/>
    </row>
    <row r="698" spans="2:8" ht="18" customHeight="1" x14ac:dyDescent="0.15">
      <c r="B698" s="140"/>
      <c r="C698" s="141"/>
      <c r="D698" s="141"/>
      <c r="E698" s="144"/>
      <c r="F698" s="142"/>
      <c r="G698" s="143"/>
      <c r="H698" s="148"/>
    </row>
    <row r="699" spans="2:8" ht="18" customHeight="1" x14ac:dyDescent="0.15">
      <c r="B699" s="140"/>
      <c r="C699" s="141"/>
      <c r="D699" s="141"/>
      <c r="E699" s="144"/>
      <c r="F699" s="142"/>
      <c r="G699" s="143"/>
      <c r="H699" s="148"/>
    </row>
    <row r="700" spans="2:8" ht="18" customHeight="1" x14ac:dyDescent="0.15">
      <c r="B700" s="140"/>
      <c r="C700" s="141"/>
      <c r="D700" s="141"/>
      <c r="E700" s="141"/>
      <c r="F700" s="142"/>
      <c r="G700" s="143"/>
      <c r="H700" s="148"/>
    </row>
    <row r="701" spans="2:8" ht="18" customHeight="1" x14ac:dyDescent="0.15">
      <c r="B701" s="140"/>
      <c r="C701" s="141"/>
      <c r="D701" s="141"/>
      <c r="E701" s="141"/>
      <c r="F701" s="142"/>
      <c r="G701" s="143"/>
      <c r="H701" s="148"/>
    </row>
    <row r="702" spans="2:8" ht="18" customHeight="1" x14ac:dyDescent="0.15">
      <c r="B702" s="140"/>
      <c r="C702" s="141"/>
      <c r="D702" s="141"/>
      <c r="E702" s="141"/>
      <c r="F702" s="142"/>
      <c r="G702" s="143"/>
      <c r="H702" s="148"/>
    </row>
    <row r="703" spans="2:8" ht="18" customHeight="1" x14ac:dyDescent="0.15">
      <c r="B703" s="140"/>
      <c r="C703" s="141"/>
      <c r="D703" s="141"/>
      <c r="E703" s="141"/>
      <c r="F703" s="142"/>
      <c r="G703" s="143"/>
      <c r="H703" s="148"/>
    </row>
    <row r="704" spans="2:8" ht="18" customHeight="1" x14ac:dyDescent="0.15">
      <c r="B704" s="140"/>
      <c r="C704" s="141"/>
      <c r="D704" s="141"/>
      <c r="E704" s="144"/>
      <c r="F704" s="142"/>
      <c r="G704" s="143"/>
      <c r="H704" s="148"/>
    </row>
    <row r="705" spans="2:8" ht="18" customHeight="1" x14ac:dyDescent="0.15">
      <c r="B705" s="140"/>
      <c r="C705" s="141"/>
      <c r="D705" s="141"/>
      <c r="E705" s="141"/>
      <c r="F705" s="142"/>
      <c r="G705" s="143"/>
      <c r="H705" s="148"/>
    </row>
    <row r="706" spans="2:8" ht="18" customHeight="1" x14ac:dyDescent="0.15">
      <c r="B706" s="140"/>
      <c r="C706" s="141"/>
      <c r="D706" s="141"/>
      <c r="E706" s="141"/>
      <c r="F706" s="142"/>
      <c r="G706" s="143"/>
      <c r="H706" s="148"/>
    </row>
    <row r="707" spans="2:8" ht="18" customHeight="1" x14ac:dyDescent="0.15">
      <c r="B707" s="140"/>
      <c r="C707" s="141"/>
      <c r="D707" s="141"/>
      <c r="E707" s="141"/>
      <c r="F707" s="142"/>
      <c r="G707" s="143"/>
      <c r="H707" s="148"/>
    </row>
    <row r="708" spans="2:8" ht="18" customHeight="1" x14ac:dyDescent="0.15">
      <c r="B708" s="140"/>
      <c r="C708" s="141"/>
      <c r="D708" s="141"/>
      <c r="E708" s="141"/>
      <c r="F708" s="142"/>
      <c r="G708" s="143"/>
      <c r="H708" s="148"/>
    </row>
    <row r="709" spans="2:8" ht="18" customHeight="1" x14ac:dyDescent="0.15">
      <c r="B709" s="140"/>
      <c r="C709" s="141"/>
      <c r="D709" s="141"/>
      <c r="E709" s="141"/>
      <c r="F709" s="142"/>
      <c r="G709" s="143"/>
      <c r="H709" s="148"/>
    </row>
    <row r="710" spans="2:8" ht="18" customHeight="1" x14ac:dyDescent="0.15">
      <c r="B710" s="140"/>
      <c r="C710" s="141"/>
      <c r="D710" s="141"/>
      <c r="E710" s="141"/>
      <c r="F710" s="142"/>
      <c r="G710" s="143"/>
      <c r="H710" s="148"/>
    </row>
    <row r="711" spans="2:8" ht="18" customHeight="1" x14ac:dyDescent="0.15">
      <c r="B711" s="140"/>
      <c r="C711" s="141"/>
      <c r="D711" s="141"/>
      <c r="E711" s="141"/>
      <c r="F711" s="142"/>
      <c r="G711" s="143"/>
      <c r="H711" s="148"/>
    </row>
    <row r="712" spans="2:8" ht="18" customHeight="1" x14ac:dyDescent="0.15">
      <c r="B712" s="140"/>
      <c r="C712" s="141"/>
      <c r="D712" s="141"/>
      <c r="E712" s="141"/>
      <c r="F712" s="142"/>
      <c r="G712" s="143"/>
      <c r="H712" s="148"/>
    </row>
    <row r="713" spans="2:8" ht="18" customHeight="1" x14ac:dyDescent="0.15">
      <c r="B713" s="140"/>
      <c r="C713" s="141"/>
      <c r="D713" s="141"/>
      <c r="E713" s="141"/>
      <c r="F713" s="142"/>
      <c r="G713" s="143"/>
      <c r="H713" s="148"/>
    </row>
    <row r="714" spans="2:8" ht="18" customHeight="1" x14ac:dyDescent="0.15">
      <c r="B714" s="140"/>
      <c r="C714" s="141"/>
      <c r="D714" s="141"/>
      <c r="E714" s="141"/>
      <c r="F714" s="142"/>
      <c r="G714" s="143"/>
      <c r="H714" s="148"/>
    </row>
    <row r="715" spans="2:8" ht="18" customHeight="1" x14ac:dyDescent="0.15">
      <c r="B715" s="140"/>
      <c r="C715" s="141"/>
      <c r="D715" s="141"/>
      <c r="E715" s="141"/>
      <c r="F715" s="142"/>
      <c r="G715" s="143"/>
      <c r="H715" s="148"/>
    </row>
    <row r="716" spans="2:8" ht="18" customHeight="1" x14ac:dyDescent="0.15">
      <c r="B716" s="140"/>
      <c r="C716" s="141"/>
      <c r="D716" s="141"/>
      <c r="E716" s="141"/>
      <c r="F716" s="142"/>
      <c r="G716" s="143"/>
      <c r="H716" s="148"/>
    </row>
    <row r="717" spans="2:8" ht="18" customHeight="1" x14ac:dyDescent="0.15">
      <c r="B717" s="140"/>
      <c r="C717" s="141"/>
      <c r="D717" s="141"/>
      <c r="E717" s="141"/>
      <c r="F717" s="142"/>
      <c r="G717" s="143"/>
      <c r="H717" s="148"/>
    </row>
    <row r="718" spans="2:8" ht="18" customHeight="1" x14ac:dyDescent="0.15">
      <c r="B718" s="140"/>
      <c r="C718" s="141"/>
      <c r="D718" s="141"/>
      <c r="E718" s="141"/>
      <c r="F718" s="142"/>
      <c r="G718" s="143"/>
      <c r="H718" s="148"/>
    </row>
    <row r="719" spans="2:8" ht="18" customHeight="1" x14ac:dyDescent="0.15">
      <c r="B719" s="140"/>
      <c r="C719" s="141"/>
      <c r="D719" s="141"/>
      <c r="E719" s="141"/>
      <c r="F719" s="142"/>
      <c r="G719" s="143"/>
      <c r="H719" s="148"/>
    </row>
    <row r="720" spans="2:8" ht="18" customHeight="1" x14ac:dyDescent="0.15">
      <c r="B720" s="140"/>
      <c r="C720" s="141"/>
      <c r="D720" s="141"/>
      <c r="E720" s="141"/>
      <c r="F720" s="142"/>
      <c r="G720" s="143"/>
      <c r="H720" s="148"/>
    </row>
    <row r="721" spans="2:8" ht="18" customHeight="1" x14ac:dyDescent="0.15">
      <c r="B721" s="140"/>
      <c r="C721" s="141"/>
      <c r="D721" s="141"/>
      <c r="E721" s="141"/>
      <c r="F721" s="142"/>
      <c r="G721" s="143"/>
      <c r="H721" s="148"/>
    </row>
    <row r="722" spans="2:8" ht="18" customHeight="1" x14ac:dyDescent="0.15">
      <c r="B722" s="140"/>
      <c r="C722" s="141"/>
      <c r="D722" s="141"/>
      <c r="E722" s="141"/>
      <c r="F722" s="142"/>
      <c r="G722" s="143"/>
      <c r="H722" s="148"/>
    </row>
    <row r="723" spans="2:8" ht="18" customHeight="1" x14ac:dyDescent="0.15">
      <c r="B723" s="140"/>
      <c r="C723" s="141"/>
      <c r="D723" s="141"/>
      <c r="E723" s="141"/>
      <c r="F723" s="142"/>
      <c r="G723" s="143"/>
      <c r="H723" s="148"/>
    </row>
    <row r="724" spans="2:8" ht="18" customHeight="1" x14ac:dyDescent="0.15">
      <c r="B724" s="140"/>
      <c r="C724" s="141"/>
      <c r="D724" s="141"/>
      <c r="E724" s="141"/>
      <c r="F724" s="142"/>
      <c r="G724" s="143"/>
      <c r="H724" s="148"/>
    </row>
    <row r="725" spans="2:8" ht="18" customHeight="1" x14ac:dyDescent="0.15">
      <c r="B725" s="140"/>
      <c r="C725" s="141"/>
      <c r="D725" s="141"/>
      <c r="E725" s="141"/>
      <c r="F725" s="142"/>
      <c r="G725" s="143"/>
      <c r="H725" s="148"/>
    </row>
    <row r="726" spans="2:8" ht="18" customHeight="1" x14ac:dyDescent="0.15">
      <c r="B726" s="140"/>
      <c r="C726" s="141"/>
      <c r="D726" s="141"/>
      <c r="E726" s="141"/>
      <c r="F726" s="142"/>
      <c r="G726" s="143"/>
      <c r="H726" s="148"/>
    </row>
    <row r="727" spans="2:8" ht="18" customHeight="1" x14ac:dyDescent="0.15">
      <c r="B727" s="140"/>
      <c r="C727" s="141"/>
      <c r="D727" s="141"/>
      <c r="E727" s="141"/>
      <c r="F727" s="142"/>
      <c r="G727" s="143"/>
      <c r="H727" s="148"/>
    </row>
    <row r="728" spans="2:8" ht="18" customHeight="1" x14ac:dyDescent="0.15">
      <c r="B728" s="140"/>
      <c r="C728" s="141"/>
      <c r="D728" s="141"/>
      <c r="E728" s="141"/>
      <c r="F728" s="142"/>
      <c r="G728" s="143"/>
      <c r="H728" s="148"/>
    </row>
    <row r="729" spans="2:8" ht="18" customHeight="1" x14ac:dyDescent="0.15">
      <c r="B729" s="140"/>
      <c r="C729" s="141"/>
      <c r="D729" s="141"/>
      <c r="E729" s="141"/>
      <c r="F729" s="142"/>
      <c r="G729" s="143"/>
      <c r="H729" s="148"/>
    </row>
    <row r="730" spans="2:8" ht="18" customHeight="1" x14ac:dyDescent="0.15">
      <c r="B730" s="140"/>
      <c r="C730" s="141"/>
      <c r="D730" s="141"/>
      <c r="E730" s="141"/>
      <c r="F730" s="142"/>
      <c r="G730" s="143"/>
      <c r="H730" s="148"/>
    </row>
    <row r="731" spans="2:8" ht="18" customHeight="1" x14ac:dyDescent="0.15">
      <c r="B731" s="140"/>
      <c r="C731" s="141"/>
      <c r="D731" s="141"/>
      <c r="E731" s="141"/>
      <c r="F731" s="142"/>
      <c r="G731" s="143"/>
      <c r="H731" s="148"/>
    </row>
    <row r="732" spans="2:8" ht="18" customHeight="1" x14ac:dyDescent="0.15">
      <c r="B732" s="140"/>
      <c r="C732" s="141"/>
      <c r="D732" s="141"/>
      <c r="E732" s="141"/>
      <c r="F732" s="142"/>
      <c r="G732" s="143"/>
      <c r="H732" s="148"/>
    </row>
    <row r="733" spans="2:8" ht="18" customHeight="1" x14ac:dyDescent="0.15">
      <c r="B733" s="140"/>
      <c r="C733" s="141"/>
      <c r="D733" s="141"/>
      <c r="E733" s="141"/>
      <c r="F733" s="142"/>
      <c r="G733" s="143"/>
      <c r="H733" s="148"/>
    </row>
    <row r="734" spans="2:8" ht="18" customHeight="1" x14ac:dyDescent="0.15">
      <c r="B734" s="140"/>
      <c r="C734" s="141"/>
      <c r="D734" s="141"/>
      <c r="E734" s="141"/>
      <c r="F734" s="142"/>
      <c r="G734" s="143"/>
      <c r="H734" s="148"/>
    </row>
    <row r="735" spans="2:8" ht="18" customHeight="1" x14ac:dyDescent="0.15">
      <c r="B735" s="140"/>
      <c r="C735" s="141"/>
      <c r="D735" s="141"/>
      <c r="E735" s="141"/>
      <c r="F735" s="142"/>
      <c r="G735" s="143"/>
      <c r="H735" s="148"/>
    </row>
    <row r="736" spans="2:8" ht="18" customHeight="1" x14ac:dyDescent="0.15">
      <c r="B736" s="140"/>
      <c r="C736" s="141"/>
      <c r="D736" s="141"/>
      <c r="E736" s="141"/>
      <c r="F736" s="142"/>
      <c r="G736" s="143"/>
      <c r="H736" s="148"/>
    </row>
    <row r="737" spans="2:8" ht="18" customHeight="1" x14ac:dyDescent="0.15">
      <c r="B737" s="140"/>
      <c r="C737" s="141"/>
      <c r="D737" s="141"/>
      <c r="E737" s="141"/>
      <c r="F737" s="142"/>
      <c r="G737" s="143"/>
      <c r="H737" s="148"/>
    </row>
    <row r="738" spans="2:8" ht="18" customHeight="1" x14ac:dyDescent="0.15">
      <c r="B738" s="140"/>
      <c r="C738" s="141"/>
      <c r="D738" s="141"/>
      <c r="E738" s="141"/>
      <c r="F738" s="142"/>
      <c r="G738" s="143"/>
      <c r="H738" s="148"/>
    </row>
    <row r="739" spans="2:8" ht="18" customHeight="1" x14ac:dyDescent="0.15">
      <c r="B739" s="140"/>
      <c r="C739" s="141"/>
      <c r="D739" s="141"/>
      <c r="E739" s="141"/>
      <c r="F739" s="142"/>
      <c r="G739" s="143"/>
      <c r="H739" s="148"/>
    </row>
    <row r="740" spans="2:8" ht="18" customHeight="1" x14ac:dyDescent="0.15">
      <c r="B740" s="140"/>
      <c r="C740" s="141"/>
      <c r="D740" s="141"/>
      <c r="E740" s="141"/>
      <c r="F740" s="142"/>
      <c r="G740" s="143"/>
      <c r="H740" s="148"/>
    </row>
    <row r="741" spans="2:8" ht="18" customHeight="1" x14ac:dyDescent="0.15">
      <c r="B741" s="140"/>
      <c r="C741" s="141"/>
      <c r="D741" s="141"/>
      <c r="E741" s="141"/>
      <c r="F741" s="142"/>
      <c r="G741" s="143"/>
      <c r="H741" s="148"/>
    </row>
    <row r="742" spans="2:8" ht="18" customHeight="1" x14ac:dyDescent="0.15">
      <c r="B742" s="140"/>
      <c r="C742" s="141"/>
      <c r="D742" s="141"/>
      <c r="E742" s="141"/>
      <c r="F742" s="142"/>
      <c r="G742" s="143"/>
      <c r="H742" s="148"/>
    </row>
    <row r="743" spans="2:8" ht="18" customHeight="1" x14ac:dyDescent="0.15">
      <c r="B743" s="140"/>
      <c r="C743" s="141"/>
      <c r="D743" s="141"/>
      <c r="E743" s="141"/>
      <c r="F743" s="142"/>
      <c r="G743" s="143"/>
      <c r="H743" s="148"/>
    </row>
    <row r="744" spans="2:8" ht="18" customHeight="1" x14ac:dyDescent="0.15">
      <c r="B744" s="140"/>
      <c r="C744" s="141"/>
      <c r="D744" s="141"/>
      <c r="E744" s="141"/>
      <c r="F744" s="142"/>
      <c r="G744" s="143"/>
      <c r="H744" s="148"/>
    </row>
    <row r="745" spans="2:8" ht="18" customHeight="1" x14ac:dyDescent="0.15">
      <c r="B745" s="140"/>
      <c r="C745" s="141"/>
      <c r="D745" s="141"/>
      <c r="E745" s="141"/>
      <c r="F745" s="142"/>
      <c r="G745" s="143"/>
      <c r="H745" s="148"/>
    </row>
    <row r="746" spans="2:8" ht="18" customHeight="1" x14ac:dyDescent="0.15">
      <c r="B746" s="140"/>
      <c r="C746" s="141"/>
      <c r="D746" s="141"/>
      <c r="E746" s="141"/>
      <c r="F746" s="142"/>
      <c r="G746" s="143"/>
      <c r="H746" s="148"/>
    </row>
    <row r="747" spans="2:8" ht="18" customHeight="1" x14ac:dyDescent="0.15">
      <c r="B747" s="140"/>
      <c r="C747" s="141"/>
      <c r="D747" s="141"/>
      <c r="E747" s="141"/>
      <c r="F747" s="142"/>
      <c r="G747" s="143"/>
      <c r="H747" s="148"/>
    </row>
    <row r="748" spans="2:8" ht="18" customHeight="1" x14ac:dyDescent="0.15">
      <c r="B748" s="140"/>
      <c r="C748" s="141"/>
      <c r="D748" s="141"/>
      <c r="E748" s="141"/>
      <c r="F748" s="142"/>
      <c r="G748" s="143"/>
      <c r="H748" s="148"/>
    </row>
    <row r="749" spans="2:8" ht="18" customHeight="1" x14ac:dyDescent="0.15">
      <c r="B749" s="140"/>
      <c r="C749" s="141"/>
      <c r="D749" s="141"/>
      <c r="E749" s="141"/>
      <c r="F749" s="142"/>
      <c r="G749" s="143"/>
      <c r="H749" s="148"/>
    </row>
    <row r="750" spans="2:8" ht="18" customHeight="1" x14ac:dyDescent="0.15">
      <c r="B750" s="140"/>
      <c r="C750" s="141"/>
      <c r="D750" s="141"/>
      <c r="E750" s="141"/>
      <c r="F750" s="142"/>
      <c r="G750" s="143"/>
      <c r="H750" s="148"/>
    </row>
    <row r="751" spans="2:8" ht="18" customHeight="1" x14ac:dyDescent="0.15">
      <c r="B751" s="140"/>
      <c r="C751" s="141"/>
      <c r="D751" s="141"/>
      <c r="E751" s="141"/>
      <c r="F751" s="142"/>
      <c r="G751" s="143"/>
      <c r="H751" s="148"/>
    </row>
    <row r="752" spans="2:8" ht="18" customHeight="1" x14ac:dyDescent="0.15">
      <c r="B752" s="140"/>
      <c r="C752" s="141"/>
      <c r="D752" s="141"/>
      <c r="E752" s="141"/>
      <c r="F752" s="142"/>
      <c r="G752" s="143"/>
      <c r="H752" s="148"/>
    </row>
    <row r="753" spans="2:8" ht="18" customHeight="1" x14ac:dyDescent="0.15">
      <c r="B753" s="140"/>
      <c r="C753" s="141"/>
      <c r="D753" s="141"/>
      <c r="E753" s="141"/>
      <c r="F753" s="142"/>
      <c r="G753" s="143"/>
      <c r="H753" s="148"/>
    </row>
    <row r="754" spans="2:8" ht="18" customHeight="1" x14ac:dyDescent="0.15">
      <c r="B754" s="140"/>
      <c r="C754" s="141"/>
      <c r="D754" s="141"/>
      <c r="E754" s="141"/>
      <c r="F754" s="142"/>
      <c r="G754" s="143"/>
      <c r="H754" s="148"/>
    </row>
    <row r="755" spans="2:8" ht="18" customHeight="1" x14ac:dyDescent="0.15">
      <c r="B755" s="140"/>
      <c r="C755" s="141"/>
      <c r="D755" s="141"/>
      <c r="E755" s="141"/>
      <c r="F755" s="142"/>
      <c r="G755" s="143"/>
      <c r="H755" s="148"/>
    </row>
    <row r="756" spans="2:8" ht="18" customHeight="1" x14ac:dyDescent="0.15">
      <c r="B756" s="140"/>
      <c r="C756" s="141"/>
      <c r="D756" s="141"/>
      <c r="E756" s="141"/>
      <c r="F756" s="142"/>
      <c r="G756" s="143"/>
      <c r="H756" s="148"/>
    </row>
    <row r="757" spans="2:8" ht="18" customHeight="1" x14ac:dyDescent="0.15">
      <c r="B757" s="140"/>
      <c r="C757" s="141"/>
      <c r="D757" s="141"/>
      <c r="E757" s="141"/>
      <c r="F757" s="142"/>
      <c r="G757" s="143"/>
      <c r="H757" s="148"/>
    </row>
    <row r="758" spans="2:8" ht="18" customHeight="1" x14ac:dyDescent="0.15">
      <c r="B758" s="140"/>
      <c r="C758" s="141"/>
      <c r="D758" s="141"/>
      <c r="E758" s="141"/>
      <c r="F758" s="142"/>
      <c r="G758" s="143"/>
      <c r="H758" s="148"/>
    </row>
    <row r="759" spans="2:8" ht="18" customHeight="1" x14ac:dyDescent="0.15">
      <c r="B759" s="140"/>
      <c r="C759" s="141"/>
      <c r="D759" s="141"/>
      <c r="E759" s="141"/>
      <c r="F759" s="142"/>
      <c r="G759" s="143"/>
      <c r="H759" s="148"/>
    </row>
    <row r="760" spans="2:8" ht="18" customHeight="1" x14ac:dyDescent="0.15">
      <c r="B760" s="140"/>
      <c r="C760" s="141"/>
      <c r="D760" s="141"/>
      <c r="E760" s="141"/>
      <c r="F760" s="142"/>
      <c r="G760" s="143"/>
      <c r="H760" s="148"/>
    </row>
    <row r="761" spans="2:8" ht="18" customHeight="1" x14ac:dyDescent="0.15">
      <c r="B761" s="140"/>
      <c r="C761" s="141"/>
      <c r="D761" s="141"/>
      <c r="E761" s="141"/>
      <c r="F761" s="142"/>
      <c r="G761" s="143"/>
      <c r="H761" s="148"/>
    </row>
    <row r="762" spans="2:8" ht="18" customHeight="1" x14ac:dyDescent="0.15">
      <c r="B762" s="140"/>
      <c r="C762" s="141"/>
      <c r="D762" s="141"/>
      <c r="E762" s="141"/>
      <c r="F762" s="142"/>
      <c r="G762" s="143"/>
      <c r="H762" s="148"/>
    </row>
    <row r="763" spans="2:8" ht="18" customHeight="1" x14ac:dyDescent="0.15">
      <c r="B763" s="140"/>
      <c r="C763" s="141"/>
      <c r="D763" s="141"/>
      <c r="E763" s="141"/>
      <c r="F763" s="142"/>
      <c r="G763" s="143"/>
      <c r="H763" s="148"/>
    </row>
    <row r="764" spans="2:8" ht="18" customHeight="1" x14ac:dyDescent="0.15">
      <c r="B764" s="140"/>
      <c r="C764" s="141"/>
      <c r="D764" s="141"/>
      <c r="E764" s="141"/>
      <c r="F764" s="142"/>
      <c r="G764" s="143"/>
      <c r="H764" s="148"/>
    </row>
    <row r="765" spans="2:8" ht="18" customHeight="1" x14ac:dyDescent="0.15">
      <c r="B765" s="140"/>
      <c r="C765" s="141"/>
      <c r="D765" s="141"/>
      <c r="E765" s="141"/>
      <c r="F765" s="142"/>
      <c r="G765" s="143"/>
      <c r="H765" s="148"/>
    </row>
    <row r="766" spans="2:8" ht="18" customHeight="1" x14ac:dyDescent="0.15">
      <c r="B766" s="140"/>
      <c r="C766" s="141"/>
      <c r="D766" s="141"/>
      <c r="E766" s="141"/>
      <c r="F766" s="142"/>
      <c r="G766" s="143"/>
      <c r="H766" s="148"/>
    </row>
    <row r="767" spans="2:8" ht="18" customHeight="1" x14ac:dyDescent="0.15">
      <c r="B767" s="140"/>
      <c r="C767" s="141"/>
      <c r="D767" s="141"/>
      <c r="E767" s="141"/>
      <c r="F767" s="142"/>
      <c r="G767" s="143"/>
      <c r="H767" s="148"/>
    </row>
    <row r="768" spans="2:8" ht="18" customHeight="1" x14ac:dyDescent="0.15">
      <c r="B768" s="140"/>
      <c r="C768" s="141"/>
      <c r="D768" s="141"/>
      <c r="E768" s="141"/>
      <c r="F768" s="142"/>
      <c r="G768" s="143"/>
      <c r="H768" s="148"/>
    </row>
    <row r="769" spans="2:8" ht="18" customHeight="1" x14ac:dyDescent="0.15">
      <c r="B769" s="140"/>
      <c r="C769" s="141"/>
      <c r="D769" s="141"/>
      <c r="E769" s="141"/>
      <c r="F769" s="142"/>
      <c r="G769" s="143"/>
      <c r="H769" s="148"/>
    </row>
    <row r="770" spans="2:8" ht="18" customHeight="1" x14ac:dyDescent="0.15">
      <c r="B770" s="140"/>
      <c r="C770" s="141"/>
      <c r="D770" s="141"/>
      <c r="E770" s="141"/>
      <c r="F770" s="142"/>
      <c r="G770" s="143"/>
      <c r="H770" s="148"/>
    </row>
    <row r="771" spans="2:8" ht="18" customHeight="1" x14ac:dyDescent="0.15">
      <c r="B771" s="140"/>
      <c r="C771" s="141"/>
      <c r="D771" s="141"/>
      <c r="E771" s="141"/>
      <c r="F771" s="142"/>
      <c r="G771" s="143"/>
      <c r="H771" s="149"/>
    </row>
    <row r="772" spans="2:8" ht="18" customHeight="1" x14ac:dyDescent="0.15">
      <c r="B772" s="140"/>
      <c r="C772" s="141"/>
      <c r="D772" s="141"/>
      <c r="E772" s="141"/>
      <c r="F772" s="142"/>
      <c r="G772" s="143"/>
      <c r="H772" s="148"/>
    </row>
    <row r="773" spans="2:8" ht="18" customHeight="1" x14ac:dyDescent="0.15">
      <c r="B773" s="140"/>
      <c r="C773" s="141"/>
      <c r="D773" s="141"/>
      <c r="E773" s="141"/>
      <c r="F773" s="142"/>
      <c r="G773" s="143"/>
      <c r="H773" s="148"/>
    </row>
    <row r="774" spans="2:8" ht="18" customHeight="1" x14ac:dyDescent="0.15">
      <c r="B774" s="140"/>
      <c r="C774" s="141"/>
      <c r="D774" s="141"/>
      <c r="E774" s="141"/>
      <c r="F774" s="142"/>
      <c r="G774" s="143"/>
      <c r="H774" s="148"/>
    </row>
    <row r="775" spans="2:8" ht="18" customHeight="1" x14ac:dyDescent="0.15">
      <c r="B775" s="140"/>
      <c r="C775" s="141"/>
      <c r="D775" s="141"/>
      <c r="E775" s="141"/>
      <c r="F775" s="142"/>
      <c r="G775" s="143"/>
      <c r="H775" s="148"/>
    </row>
    <row r="776" spans="2:8" ht="18" customHeight="1" x14ac:dyDescent="0.15">
      <c r="B776" s="140"/>
      <c r="C776" s="141"/>
      <c r="D776" s="141"/>
      <c r="E776" s="141"/>
      <c r="F776" s="142"/>
      <c r="G776" s="143"/>
      <c r="H776" s="148"/>
    </row>
    <row r="777" spans="2:8" ht="18" customHeight="1" x14ac:dyDescent="0.15">
      <c r="B777" s="140"/>
      <c r="C777" s="141"/>
      <c r="D777" s="141"/>
      <c r="E777" s="141"/>
      <c r="F777" s="142"/>
      <c r="G777" s="143"/>
      <c r="H777" s="148"/>
    </row>
    <row r="778" spans="2:8" ht="18" customHeight="1" x14ac:dyDescent="0.15">
      <c r="B778" s="140"/>
      <c r="C778" s="141"/>
      <c r="D778" s="141"/>
      <c r="E778" s="141"/>
      <c r="F778" s="142"/>
      <c r="G778" s="143"/>
      <c r="H778" s="148"/>
    </row>
    <row r="779" spans="2:8" ht="18" customHeight="1" x14ac:dyDescent="0.15">
      <c r="B779" s="140"/>
      <c r="C779" s="141"/>
      <c r="D779" s="141"/>
      <c r="E779" s="141"/>
      <c r="F779" s="142"/>
      <c r="G779" s="143"/>
      <c r="H779" s="148"/>
    </row>
    <row r="780" spans="2:8" ht="18" customHeight="1" x14ac:dyDescent="0.15">
      <c r="B780" s="140"/>
      <c r="C780" s="141"/>
      <c r="D780" s="141"/>
      <c r="E780" s="141"/>
      <c r="F780" s="142"/>
      <c r="G780" s="143"/>
      <c r="H780" s="148"/>
    </row>
    <row r="781" spans="2:8" ht="18" customHeight="1" x14ac:dyDescent="0.15">
      <c r="B781" s="140"/>
      <c r="C781" s="141"/>
      <c r="D781" s="141"/>
      <c r="E781" s="141"/>
      <c r="F781" s="142"/>
      <c r="G781" s="143"/>
      <c r="H781" s="148"/>
    </row>
    <row r="782" spans="2:8" ht="18" customHeight="1" x14ac:dyDescent="0.15">
      <c r="B782" s="140"/>
      <c r="C782" s="141"/>
      <c r="D782" s="141"/>
      <c r="E782" s="141"/>
      <c r="F782" s="142"/>
      <c r="G782" s="143"/>
      <c r="H782" s="148"/>
    </row>
    <row r="783" spans="2:8" ht="18" customHeight="1" x14ac:dyDescent="0.15">
      <c r="B783" s="140"/>
      <c r="C783" s="141"/>
      <c r="D783" s="141"/>
      <c r="E783" s="141"/>
      <c r="F783" s="142"/>
      <c r="G783" s="143"/>
      <c r="H783" s="148"/>
    </row>
    <row r="784" spans="2:8" ht="18" customHeight="1" x14ac:dyDescent="0.15">
      <c r="B784" s="140"/>
      <c r="C784" s="141"/>
      <c r="D784" s="141"/>
      <c r="E784" s="141"/>
      <c r="F784" s="142"/>
      <c r="G784" s="143"/>
      <c r="H784" s="148"/>
    </row>
    <row r="785" spans="2:8" ht="18" customHeight="1" x14ac:dyDescent="0.15">
      <c r="B785" s="140"/>
      <c r="C785" s="141"/>
      <c r="D785" s="141"/>
      <c r="E785" s="141"/>
      <c r="F785" s="142"/>
      <c r="G785" s="143"/>
      <c r="H785" s="148"/>
    </row>
    <row r="786" spans="2:8" ht="18" customHeight="1" x14ac:dyDescent="0.15">
      <c r="B786" s="140"/>
      <c r="C786" s="141"/>
      <c r="D786" s="141"/>
      <c r="E786" s="141"/>
      <c r="F786" s="142"/>
      <c r="G786" s="143"/>
      <c r="H786" s="148"/>
    </row>
    <row r="787" spans="2:8" ht="18" customHeight="1" x14ac:dyDescent="0.15">
      <c r="B787" s="140"/>
      <c r="C787" s="141"/>
      <c r="D787" s="141"/>
      <c r="E787" s="141"/>
      <c r="F787" s="142"/>
      <c r="G787" s="143"/>
      <c r="H787" s="148"/>
    </row>
    <row r="788" spans="2:8" ht="18" customHeight="1" x14ac:dyDescent="0.15">
      <c r="B788" s="140"/>
      <c r="C788" s="141"/>
      <c r="D788" s="141"/>
      <c r="E788" s="141"/>
      <c r="F788" s="142"/>
      <c r="G788" s="143"/>
      <c r="H788" s="148"/>
    </row>
    <row r="789" spans="2:8" ht="18" customHeight="1" x14ac:dyDescent="0.15">
      <c r="B789" s="140"/>
      <c r="C789" s="141"/>
      <c r="D789" s="141"/>
      <c r="E789" s="141"/>
      <c r="F789" s="142"/>
      <c r="G789" s="143"/>
      <c r="H789" s="148"/>
    </row>
    <row r="790" spans="2:8" ht="18" customHeight="1" x14ac:dyDescent="0.15">
      <c r="B790" s="140"/>
      <c r="C790" s="141"/>
      <c r="D790" s="141"/>
      <c r="E790" s="141"/>
      <c r="F790" s="142"/>
      <c r="G790" s="143"/>
      <c r="H790" s="148"/>
    </row>
    <row r="791" spans="2:8" ht="18" customHeight="1" x14ac:dyDescent="0.15">
      <c r="B791" s="140"/>
      <c r="C791" s="141"/>
      <c r="D791" s="141"/>
      <c r="E791" s="141"/>
      <c r="F791" s="142"/>
      <c r="G791" s="143"/>
      <c r="H791" s="148"/>
    </row>
    <row r="792" spans="2:8" ht="18" customHeight="1" x14ac:dyDescent="0.15">
      <c r="B792" s="140"/>
      <c r="C792" s="141"/>
      <c r="D792" s="141"/>
      <c r="E792" s="141"/>
      <c r="F792" s="142"/>
      <c r="G792" s="143"/>
      <c r="H792" s="148"/>
    </row>
    <row r="793" spans="2:8" ht="18" customHeight="1" x14ac:dyDescent="0.15">
      <c r="B793" s="140"/>
      <c r="C793" s="141"/>
      <c r="D793" s="141"/>
      <c r="E793" s="141"/>
      <c r="F793" s="142"/>
      <c r="G793" s="143"/>
      <c r="H793" s="148"/>
    </row>
    <row r="794" spans="2:8" ht="18" customHeight="1" x14ac:dyDescent="0.15">
      <c r="B794" s="140"/>
      <c r="C794" s="141"/>
      <c r="D794" s="141"/>
      <c r="E794" s="141"/>
      <c r="F794" s="142"/>
      <c r="G794" s="143"/>
      <c r="H794" s="148"/>
    </row>
    <row r="795" spans="2:8" ht="18" customHeight="1" x14ac:dyDescent="0.15">
      <c r="B795" s="140"/>
      <c r="C795" s="141"/>
      <c r="D795" s="141"/>
      <c r="E795" s="141"/>
      <c r="F795" s="142"/>
      <c r="G795" s="143"/>
      <c r="H795" s="148"/>
    </row>
    <row r="796" spans="2:8" ht="18" customHeight="1" x14ac:dyDescent="0.15">
      <c r="B796" s="140"/>
      <c r="C796" s="141"/>
      <c r="D796" s="141"/>
      <c r="E796" s="141"/>
      <c r="F796" s="142"/>
      <c r="G796" s="143"/>
      <c r="H796" s="148"/>
    </row>
    <row r="797" spans="2:8" ht="18" customHeight="1" x14ac:dyDescent="0.15">
      <c r="B797" s="140"/>
      <c r="C797" s="141"/>
      <c r="D797" s="141"/>
      <c r="E797" s="141"/>
      <c r="F797" s="142"/>
      <c r="G797" s="143"/>
      <c r="H797" s="148"/>
    </row>
    <row r="798" spans="2:8" ht="18" customHeight="1" x14ac:dyDescent="0.15">
      <c r="B798" s="140"/>
      <c r="C798" s="141"/>
      <c r="D798" s="141"/>
      <c r="E798" s="141"/>
      <c r="F798" s="142"/>
      <c r="G798" s="143"/>
      <c r="H798" s="148"/>
    </row>
    <row r="799" spans="2:8" ht="18" customHeight="1" x14ac:dyDescent="0.15">
      <c r="B799" s="140"/>
      <c r="C799" s="141"/>
      <c r="D799" s="141"/>
      <c r="E799" s="141"/>
      <c r="F799" s="142"/>
      <c r="G799" s="143"/>
      <c r="H799" s="148"/>
    </row>
    <row r="800" spans="2:8" ht="18" customHeight="1" x14ac:dyDescent="0.15">
      <c r="B800" s="140"/>
      <c r="C800" s="141"/>
      <c r="D800" s="141"/>
      <c r="E800" s="141"/>
      <c r="F800" s="142"/>
      <c r="G800" s="143"/>
      <c r="H800" s="148"/>
    </row>
    <row r="801" spans="2:8" ht="18" customHeight="1" x14ac:dyDescent="0.15">
      <c r="B801" s="140"/>
      <c r="C801" s="141"/>
      <c r="D801" s="141"/>
      <c r="E801" s="141"/>
      <c r="F801" s="142"/>
      <c r="G801" s="143"/>
      <c r="H801" s="148"/>
    </row>
    <row r="802" spans="2:8" ht="18" customHeight="1" x14ac:dyDescent="0.15">
      <c r="B802" s="140"/>
      <c r="C802" s="141"/>
      <c r="D802" s="141"/>
      <c r="E802" s="141"/>
      <c r="F802" s="142"/>
      <c r="G802" s="143"/>
      <c r="H802" s="148"/>
    </row>
    <row r="803" spans="2:8" ht="18" customHeight="1" x14ac:dyDescent="0.15">
      <c r="B803" s="140"/>
      <c r="C803" s="141"/>
      <c r="D803" s="141"/>
      <c r="E803" s="141"/>
      <c r="F803" s="142"/>
      <c r="G803" s="143"/>
      <c r="H803" s="148"/>
    </row>
    <row r="804" spans="2:8" ht="18" customHeight="1" x14ac:dyDescent="0.15">
      <c r="B804" s="140"/>
      <c r="C804" s="141"/>
      <c r="D804" s="141"/>
      <c r="E804" s="141"/>
      <c r="F804" s="142"/>
      <c r="G804" s="143"/>
      <c r="H804" s="148"/>
    </row>
    <row r="805" spans="2:8" ht="18" customHeight="1" x14ac:dyDescent="0.15">
      <c r="B805" s="140"/>
      <c r="C805" s="141"/>
      <c r="D805" s="141"/>
      <c r="E805" s="141"/>
      <c r="F805" s="142"/>
      <c r="G805" s="143"/>
      <c r="H805" s="148"/>
    </row>
    <row r="806" spans="2:8" ht="18" customHeight="1" x14ac:dyDescent="0.15">
      <c r="B806" s="140"/>
      <c r="C806" s="141"/>
      <c r="D806" s="141"/>
      <c r="E806" s="141"/>
      <c r="F806" s="142"/>
      <c r="G806" s="143"/>
      <c r="H806" s="148"/>
    </row>
    <row r="807" spans="2:8" ht="18" customHeight="1" x14ac:dyDescent="0.15">
      <c r="B807" s="140"/>
      <c r="C807" s="141"/>
      <c r="D807" s="141"/>
      <c r="E807" s="141"/>
      <c r="F807" s="142"/>
      <c r="G807" s="143"/>
      <c r="H807" s="148"/>
    </row>
    <row r="808" spans="2:8" ht="18" customHeight="1" x14ac:dyDescent="0.15">
      <c r="B808" s="140"/>
      <c r="C808" s="141"/>
      <c r="D808" s="141"/>
      <c r="E808" s="141"/>
      <c r="F808" s="142"/>
      <c r="G808" s="143"/>
      <c r="H808" s="148"/>
    </row>
    <row r="809" spans="2:8" ht="18" customHeight="1" x14ac:dyDescent="0.15">
      <c r="B809" s="140"/>
      <c r="C809" s="141"/>
      <c r="D809" s="141"/>
      <c r="E809" s="141"/>
      <c r="F809" s="142"/>
      <c r="G809" s="143"/>
      <c r="H809" s="148"/>
    </row>
    <row r="810" spans="2:8" ht="18" customHeight="1" x14ac:dyDescent="0.15">
      <c r="B810" s="140"/>
      <c r="C810" s="141"/>
      <c r="D810" s="141"/>
      <c r="E810" s="141"/>
      <c r="F810" s="142"/>
      <c r="G810" s="143"/>
      <c r="H810" s="148"/>
    </row>
    <row r="811" spans="2:8" ht="18" customHeight="1" x14ac:dyDescent="0.15">
      <c r="B811" s="140"/>
      <c r="C811" s="141"/>
      <c r="D811" s="141"/>
      <c r="E811" s="141"/>
      <c r="F811" s="142"/>
      <c r="G811" s="143"/>
      <c r="H811" s="148"/>
    </row>
    <row r="812" spans="2:8" ht="18" customHeight="1" x14ac:dyDescent="0.15">
      <c r="B812" s="140"/>
      <c r="C812" s="141"/>
      <c r="D812" s="141"/>
      <c r="E812" s="141"/>
      <c r="F812" s="142"/>
      <c r="G812" s="143"/>
      <c r="H812" s="148"/>
    </row>
    <row r="813" spans="2:8" ht="18" customHeight="1" x14ac:dyDescent="0.15">
      <c r="B813" s="140"/>
      <c r="C813" s="141"/>
      <c r="D813" s="141"/>
      <c r="E813" s="141"/>
      <c r="F813" s="142"/>
      <c r="G813" s="143"/>
      <c r="H813" s="148"/>
    </row>
    <row r="814" spans="2:8" ht="18" customHeight="1" x14ac:dyDescent="0.15">
      <c r="B814" s="140"/>
      <c r="C814" s="141"/>
      <c r="D814" s="141"/>
      <c r="E814" s="141"/>
      <c r="F814" s="142"/>
      <c r="G814" s="143"/>
      <c r="H814" s="148"/>
    </row>
    <row r="815" spans="2:8" ht="18" customHeight="1" x14ac:dyDescent="0.15">
      <c r="B815" s="140"/>
      <c r="C815" s="141"/>
      <c r="D815" s="141"/>
      <c r="E815" s="141"/>
      <c r="F815" s="142"/>
      <c r="G815" s="143"/>
      <c r="H815" s="148"/>
    </row>
    <row r="816" spans="2:8" ht="18" customHeight="1" x14ac:dyDescent="0.15">
      <c r="B816" s="140"/>
      <c r="C816" s="141"/>
      <c r="D816" s="141"/>
      <c r="E816" s="141"/>
      <c r="F816" s="142"/>
      <c r="G816" s="143"/>
      <c r="H816" s="148"/>
    </row>
    <row r="817" spans="2:8" ht="18" customHeight="1" x14ac:dyDescent="0.15">
      <c r="B817" s="140"/>
      <c r="C817" s="141"/>
      <c r="D817" s="141"/>
      <c r="E817" s="141"/>
      <c r="F817" s="142"/>
      <c r="G817" s="143"/>
      <c r="H817" s="148"/>
    </row>
    <row r="818" spans="2:8" ht="18" customHeight="1" x14ac:dyDescent="0.15">
      <c r="B818" s="140"/>
      <c r="C818" s="141"/>
      <c r="D818" s="141"/>
      <c r="E818" s="141"/>
      <c r="F818" s="142"/>
      <c r="G818" s="143"/>
      <c r="H818" s="148"/>
    </row>
    <row r="819" spans="2:8" ht="18" customHeight="1" x14ac:dyDescent="0.15">
      <c r="B819" s="140"/>
      <c r="C819" s="141"/>
      <c r="D819" s="141"/>
      <c r="E819" s="141"/>
      <c r="F819" s="142"/>
      <c r="G819" s="143"/>
      <c r="H819" s="148"/>
    </row>
    <row r="820" spans="2:8" ht="18" customHeight="1" x14ac:dyDescent="0.15">
      <c r="B820" s="140"/>
      <c r="C820" s="141"/>
      <c r="D820" s="141"/>
      <c r="E820" s="141"/>
      <c r="F820" s="142"/>
      <c r="G820" s="143"/>
      <c r="H820" s="148"/>
    </row>
    <row r="821" spans="2:8" ht="18" customHeight="1" x14ac:dyDescent="0.15">
      <c r="B821" s="140"/>
      <c r="C821" s="141"/>
      <c r="D821" s="141"/>
      <c r="E821" s="141"/>
      <c r="F821" s="142"/>
      <c r="G821" s="143"/>
      <c r="H821" s="148"/>
    </row>
    <row r="822" spans="2:8" ht="18" customHeight="1" x14ac:dyDescent="0.15">
      <c r="B822" s="140"/>
      <c r="C822" s="141"/>
      <c r="D822" s="141"/>
      <c r="E822" s="141"/>
      <c r="F822" s="142"/>
      <c r="G822" s="143"/>
      <c r="H822" s="148"/>
    </row>
    <row r="823" spans="2:8" ht="18" customHeight="1" x14ac:dyDescent="0.15">
      <c r="B823" s="140"/>
      <c r="C823" s="141"/>
      <c r="D823" s="141"/>
      <c r="E823" s="141"/>
      <c r="F823" s="142"/>
      <c r="G823" s="143"/>
      <c r="H823" s="148"/>
    </row>
    <row r="824" spans="2:8" ht="18" customHeight="1" x14ac:dyDescent="0.15">
      <c r="B824" s="140"/>
      <c r="C824" s="141"/>
      <c r="D824" s="141"/>
      <c r="E824" s="141"/>
      <c r="F824" s="142"/>
      <c r="G824" s="143"/>
      <c r="H824" s="148"/>
    </row>
    <row r="825" spans="2:8" ht="18" customHeight="1" x14ac:dyDescent="0.15">
      <c r="B825" s="140"/>
      <c r="C825" s="141"/>
      <c r="D825" s="141"/>
      <c r="E825" s="141"/>
      <c r="F825" s="142"/>
      <c r="G825" s="143"/>
      <c r="H825" s="148"/>
    </row>
    <row r="826" spans="2:8" ht="18" customHeight="1" x14ac:dyDescent="0.15">
      <c r="B826" s="140"/>
      <c r="C826" s="141"/>
      <c r="D826" s="141"/>
      <c r="E826" s="141"/>
      <c r="F826" s="142"/>
      <c r="G826" s="143"/>
      <c r="H826" s="148"/>
    </row>
    <row r="827" spans="2:8" ht="18" customHeight="1" x14ac:dyDescent="0.15">
      <c r="B827" s="140"/>
      <c r="C827" s="141"/>
      <c r="D827" s="141"/>
      <c r="E827" s="141"/>
      <c r="F827" s="142"/>
      <c r="G827" s="143"/>
      <c r="H827" s="148"/>
    </row>
    <row r="828" spans="2:8" ht="18" customHeight="1" x14ac:dyDescent="0.15">
      <c r="B828" s="140"/>
      <c r="C828" s="141"/>
      <c r="D828" s="141"/>
      <c r="E828" s="141"/>
      <c r="F828" s="142"/>
      <c r="G828" s="143"/>
      <c r="H828" s="148"/>
    </row>
    <row r="829" spans="2:8" ht="18" customHeight="1" x14ac:dyDescent="0.15">
      <c r="B829" s="140"/>
      <c r="C829" s="141"/>
      <c r="D829" s="141"/>
      <c r="E829" s="141"/>
      <c r="F829" s="142"/>
      <c r="G829" s="143"/>
      <c r="H829" s="148"/>
    </row>
    <row r="830" spans="2:8" ht="18" customHeight="1" x14ac:dyDescent="0.15">
      <c r="B830" s="140"/>
      <c r="C830" s="141"/>
      <c r="D830" s="141"/>
      <c r="E830" s="141"/>
      <c r="F830" s="142"/>
      <c r="G830" s="143"/>
      <c r="H830" s="148"/>
    </row>
    <row r="831" spans="2:8" ht="18" customHeight="1" x14ac:dyDescent="0.15">
      <c r="B831" s="140"/>
      <c r="C831" s="141"/>
      <c r="D831" s="141"/>
      <c r="E831" s="141"/>
      <c r="F831" s="142"/>
      <c r="G831" s="143"/>
      <c r="H831" s="148"/>
    </row>
    <row r="832" spans="2:8" ht="18" customHeight="1" x14ac:dyDescent="0.15">
      <c r="B832" s="140"/>
      <c r="C832" s="141"/>
      <c r="D832" s="141"/>
      <c r="E832" s="141"/>
      <c r="F832" s="142"/>
      <c r="G832" s="143"/>
      <c r="H832" s="148"/>
    </row>
    <row r="833" spans="2:8" ht="18" customHeight="1" x14ac:dyDescent="0.15">
      <c r="B833" s="140"/>
      <c r="C833" s="141"/>
      <c r="D833" s="141"/>
      <c r="E833" s="141"/>
      <c r="F833" s="142"/>
      <c r="G833" s="143"/>
      <c r="H833" s="148"/>
    </row>
    <row r="834" spans="2:8" ht="18" customHeight="1" x14ac:dyDescent="0.15">
      <c r="B834" s="140"/>
      <c r="C834" s="141"/>
      <c r="D834" s="141"/>
      <c r="E834" s="141"/>
      <c r="F834" s="142"/>
      <c r="G834" s="143"/>
      <c r="H834" s="148"/>
    </row>
    <row r="835" spans="2:8" ht="18" customHeight="1" x14ac:dyDescent="0.15">
      <c r="B835" s="140"/>
      <c r="C835" s="141"/>
      <c r="D835" s="141"/>
      <c r="E835" s="141"/>
      <c r="F835" s="142"/>
      <c r="G835" s="143"/>
      <c r="H835" s="148"/>
    </row>
    <row r="836" spans="2:8" ht="18" customHeight="1" x14ac:dyDescent="0.15">
      <c r="B836" s="140"/>
      <c r="C836" s="141"/>
      <c r="D836" s="141"/>
      <c r="E836" s="141"/>
      <c r="F836" s="142"/>
      <c r="G836" s="143"/>
      <c r="H836" s="148"/>
    </row>
    <row r="837" spans="2:8" ht="18" customHeight="1" x14ac:dyDescent="0.15">
      <c r="B837" s="140"/>
      <c r="C837" s="141"/>
      <c r="D837" s="141"/>
      <c r="E837" s="141"/>
      <c r="F837" s="142"/>
      <c r="G837" s="143"/>
      <c r="H837" s="148"/>
    </row>
    <row r="838" spans="2:8" ht="18" customHeight="1" x14ac:dyDescent="0.15">
      <c r="B838" s="140"/>
      <c r="C838" s="141"/>
      <c r="D838" s="141"/>
      <c r="E838" s="141"/>
      <c r="F838" s="142"/>
      <c r="G838" s="143"/>
      <c r="H838" s="148"/>
    </row>
    <row r="839" spans="2:8" ht="18" customHeight="1" x14ac:dyDescent="0.15">
      <c r="B839" s="140"/>
      <c r="C839" s="141"/>
      <c r="D839" s="141"/>
      <c r="E839" s="141"/>
      <c r="F839" s="142"/>
      <c r="G839" s="143"/>
      <c r="H839" s="148"/>
    </row>
    <row r="840" spans="2:8" ht="18" customHeight="1" x14ac:dyDescent="0.15">
      <c r="B840" s="140"/>
      <c r="C840" s="141"/>
      <c r="D840" s="141"/>
      <c r="E840" s="141"/>
      <c r="F840" s="142"/>
      <c r="G840" s="143"/>
      <c r="H840" s="148"/>
    </row>
    <row r="841" spans="2:8" ht="18" customHeight="1" x14ac:dyDescent="0.15">
      <c r="B841" s="140"/>
      <c r="C841" s="141"/>
      <c r="D841" s="141"/>
      <c r="E841" s="141"/>
      <c r="F841" s="142"/>
      <c r="G841" s="143"/>
      <c r="H841" s="148"/>
    </row>
    <row r="842" spans="2:8" ht="18" customHeight="1" x14ac:dyDescent="0.15">
      <c r="B842" s="140"/>
      <c r="C842" s="141"/>
      <c r="D842" s="141"/>
      <c r="E842" s="141"/>
      <c r="F842" s="142"/>
      <c r="G842" s="143"/>
      <c r="H842" s="149"/>
    </row>
    <row r="843" spans="2:8" ht="18" customHeight="1" x14ac:dyDescent="0.15">
      <c r="B843" s="140"/>
      <c r="C843" s="141"/>
      <c r="D843" s="141"/>
      <c r="E843" s="141"/>
      <c r="F843" s="142"/>
      <c r="G843" s="143"/>
      <c r="H843" s="148"/>
    </row>
    <row r="844" spans="2:8" ht="18" customHeight="1" x14ac:dyDescent="0.15">
      <c r="B844" s="140"/>
      <c r="C844" s="141"/>
      <c r="D844" s="141"/>
      <c r="E844" s="141"/>
      <c r="F844" s="142"/>
      <c r="G844" s="143"/>
      <c r="H844" s="148"/>
    </row>
    <row r="845" spans="2:8" ht="18" customHeight="1" x14ac:dyDescent="0.15">
      <c r="B845" s="140"/>
      <c r="C845" s="141"/>
      <c r="D845" s="141"/>
      <c r="E845" s="141"/>
      <c r="F845" s="142"/>
      <c r="G845" s="143"/>
      <c r="H845" s="148"/>
    </row>
    <row r="846" spans="2:8" ht="18" customHeight="1" x14ac:dyDescent="0.15">
      <c r="B846" s="140"/>
      <c r="C846" s="141"/>
      <c r="D846" s="141"/>
      <c r="E846" s="141"/>
      <c r="F846" s="142"/>
      <c r="G846" s="143"/>
      <c r="H846" s="148"/>
    </row>
    <row r="847" spans="2:8" ht="18" customHeight="1" x14ac:dyDescent="0.15">
      <c r="B847" s="140"/>
      <c r="C847" s="141"/>
      <c r="D847" s="141"/>
      <c r="E847" s="141"/>
      <c r="F847" s="142"/>
      <c r="G847" s="143"/>
      <c r="H847" s="148"/>
    </row>
    <row r="848" spans="2:8" ht="18" customHeight="1" x14ac:dyDescent="0.15">
      <c r="B848" s="140"/>
      <c r="C848" s="141"/>
      <c r="D848" s="141"/>
      <c r="E848" s="141"/>
      <c r="F848" s="142"/>
      <c r="G848" s="143"/>
      <c r="H848" s="148"/>
    </row>
    <row r="849" spans="2:8" ht="18" customHeight="1" x14ac:dyDescent="0.15">
      <c r="B849" s="140"/>
      <c r="C849" s="141"/>
      <c r="D849" s="141"/>
      <c r="E849" s="141"/>
      <c r="F849" s="142"/>
      <c r="G849" s="143"/>
      <c r="H849" s="148"/>
    </row>
    <row r="850" spans="2:8" ht="18" customHeight="1" x14ac:dyDescent="0.15">
      <c r="B850" s="140"/>
      <c r="C850" s="141"/>
      <c r="D850" s="141"/>
      <c r="E850" s="141"/>
      <c r="F850" s="142"/>
      <c r="G850" s="143"/>
      <c r="H850" s="148"/>
    </row>
    <row r="851" spans="2:8" ht="18" customHeight="1" x14ac:dyDescent="0.15">
      <c r="B851" s="140"/>
      <c r="C851" s="141"/>
      <c r="D851" s="141"/>
      <c r="E851" s="141"/>
      <c r="F851" s="142"/>
      <c r="G851" s="143"/>
      <c r="H851" s="148"/>
    </row>
    <row r="852" spans="2:8" ht="18" customHeight="1" x14ac:dyDescent="0.15">
      <c r="B852" s="140"/>
      <c r="C852" s="141"/>
      <c r="D852" s="141"/>
      <c r="E852" s="141"/>
      <c r="F852" s="142"/>
      <c r="G852" s="143"/>
      <c r="H852" s="148"/>
    </row>
    <row r="853" spans="2:8" ht="18" customHeight="1" x14ac:dyDescent="0.15">
      <c r="B853" s="140"/>
      <c r="C853" s="141"/>
      <c r="D853" s="141"/>
      <c r="E853" s="141"/>
      <c r="F853" s="142"/>
      <c r="G853" s="143"/>
      <c r="H853" s="148"/>
    </row>
    <row r="854" spans="2:8" ht="18" customHeight="1" x14ac:dyDescent="0.15">
      <c r="B854" s="140"/>
      <c r="C854" s="141"/>
      <c r="D854" s="141"/>
      <c r="E854" s="141"/>
      <c r="F854" s="142"/>
      <c r="G854" s="143"/>
      <c r="H854" s="148"/>
    </row>
    <row r="855" spans="2:8" ht="18" customHeight="1" x14ac:dyDescent="0.15">
      <c r="B855" s="140"/>
      <c r="C855" s="141"/>
      <c r="D855" s="141"/>
      <c r="E855" s="141"/>
      <c r="F855" s="142"/>
      <c r="G855" s="143"/>
      <c r="H855" s="148"/>
    </row>
    <row r="856" spans="2:8" ht="18" customHeight="1" x14ac:dyDescent="0.15">
      <c r="B856" s="140"/>
      <c r="C856" s="141"/>
      <c r="D856" s="141"/>
      <c r="E856" s="141"/>
      <c r="F856" s="142"/>
      <c r="G856" s="143"/>
      <c r="H856" s="148"/>
    </row>
    <row r="857" spans="2:8" ht="18" customHeight="1" x14ac:dyDescent="0.15">
      <c r="B857" s="140"/>
      <c r="C857" s="141"/>
      <c r="D857" s="141"/>
      <c r="E857" s="141"/>
      <c r="F857" s="142"/>
      <c r="G857" s="143"/>
      <c r="H857" s="148"/>
    </row>
    <row r="858" spans="2:8" ht="18" customHeight="1" x14ac:dyDescent="0.15">
      <c r="B858" s="140"/>
      <c r="C858" s="141"/>
      <c r="D858" s="141"/>
      <c r="E858" s="141"/>
      <c r="F858" s="142"/>
      <c r="G858" s="143"/>
      <c r="H858" s="148"/>
    </row>
    <row r="859" spans="2:8" ht="18" customHeight="1" x14ac:dyDescent="0.15">
      <c r="B859" s="140"/>
      <c r="C859" s="141"/>
      <c r="D859" s="141"/>
      <c r="E859" s="141"/>
      <c r="F859" s="142"/>
      <c r="G859" s="143"/>
      <c r="H859" s="148"/>
    </row>
    <row r="860" spans="2:8" ht="18" customHeight="1" x14ac:dyDescent="0.15">
      <c r="B860" s="140"/>
      <c r="C860" s="141"/>
      <c r="D860" s="141"/>
      <c r="E860" s="141"/>
      <c r="F860" s="142"/>
      <c r="G860" s="143"/>
      <c r="H860" s="148"/>
    </row>
    <row r="861" spans="2:8" ht="18" customHeight="1" x14ac:dyDescent="0.15">
      <c r="B861" s="140"/>
      <c r="C861" s="141"/>
      <c r="D861" s="141"/>
      <c r="E861" s="141"/>
      <c r="F861" s="142"/>
      <c r="G861" s="143"/>
      <c r="H861" s="148"/>
    </row>
    <row r="862" spans="2:8" ht="18" customHeight="1" x14ac:dyDescent="0.15">
      <c r="B862" s="140"/>
      <c r="C862" s="141"/>
      <c r="D862" s="141"/>
      <c r="E862" s="141"/>
      <c r="F862" s="142"/>
      <c r="G862" s="143"/>
      <c r="H862" s="148"/>
    </row>
    <row r="863" spans="2:8" ht="18" customHeight="1" x14ac:dyDescent="0.15">
      <c r="B863" s="140"/>
      <c r="C863" s="141"/>
      <c r="D863" s="141"/>
      <c r="E863" s="141"/>
      <c r="F863" s="142"/>
      <c r="G863" s="143"/>
      <c r="H863" s="148"/>
    </row>
    <row r="864" spans="2:8" ht="18" customHeight="1" x14ac:dyDescent="0.15">
      <c r="B864" s="140"/>
      <c r="C864" s="141"/>
      <c r="D864" s="141"/>
      <c r="E864" s="141"/>
      <c r="F864" s="142"/>
      <c r="G864" s="143"/>
      <c r="H864" s="148"/>
    </row>
    <row r="865" spans="2:8" ht="18" customHeight="1" x14ac:dyDescent="0.15">
      <c r="B865" s="140"/>
      <c r="C865" s="141"/>
      <c r="D865" s="141"/>
      <c r="E865" s="141"/>
      <c r="F865" s="142"/>
      <c r="G865" s="143"/>
      <c r="H865" s="148"/>
    </row>
    <row r="866" spans="2:8" ht="18" customHeight="1" x14ac:dyDescent="0.15">
      <c r="B866" s="140"/>
      <c r="C866" s="141"/>
      <c r="D866" s="141"/>
      <c r="E866" s="141"/>
      <c r="F866" s="142"/>
      <c r="G866" s="143"/>
      <c r="H866" s="148"/>
    </row>
    <row r="867" spans="2:8" ht="18" customHeight="1" x14ac:dyDescent="0.15">
      <c r="B867" s="140"/>
      <c r="C867" s="141"/>
      <c r="D867" s="141"/>
      <c r="E867" s="141"/>
      <c r="F867" s="142"/>
      <c r="G867" s="143"/>
      <c r="H867" s="148"/>
    </row>
    <row r="868" spans="2:8" ht="18" customHeight="1" x14ac:dyDescent="0.15">
      <c r="B868" s="140"/>
      <c r="C868" s="141"/>
      <c r="D868" s="141"/>
      <c r="E868" s="141"/>
      <c r="F868" s="142"/>
      <c r="G868" s="143"/>
      <c r="H868" s="148"/>
    </row>
    <row r="869" spans="2:8" ht="18" customHeight="1" x14ac:dyDescent="0.15">
      <c r="B869" s="140"/>
      <c r="C869" s="141"/>
      <c r="D869" s="141"/>
      <c r="E869" s="141"/>
      <c r="F869" s="142"/>
      <c r="G869" s="143"/>
      <c r="H869" s="148"/>
    </row>
    <row r="870" spans="2:8" ht="18" customHeight="1" x14ac:dyDescent="0.15">
      <c r="B870" s="140"/>
      <c r="C870" s="141"/>
      <c r="D870" s="141"/>
      <c r="E870" s="141"/>
      <c r="F870" s="142"/>
      <c r="G870" s="143"/>
      <c r="H870" s="148"/>
    </row>
    <row r="871" spans="2:8" ht="18" customHeight="1" x14ac:dyDescent="0.15">
      <c r="B871" s="140"/>
      <c r="C871" s="141"/>
      <c r="D871" s="141"/>
      <c r="E871" s="141"/>
      <c r="F871" s="142"/>
      <c r="G871" s="143"/>
      <c r="H871" s="148"/>
    </row>
    <row r="872" spans="2:8" ht="18" customHeight="1" x14ac:dyDescent="0.15">
      <c r="B872" s="140"/>
      <c r="C872" s="141"/>
      <c r="D872" s="141"/>
      <c r="E872" s="141"/>
      <c r="F872" s="142"/>
      <c r="G872" s="143"/>
      <c r="H872" s="148"/>
    </row>
    <row r="873" spans="2:8" ht="18" customHeight="1" x14ac:dyDescent="0.15">
      <c r="B873" s="140"/>
      <c r="C873" s="141"/>
      <c r="D873" s="141"/>
      <c r="E873" s="141"/>
      <c r="F873" s="142"/>
      <c r="G873" s="143"/>
      <c r="H873" s="148"/>
    </row>
    <row r="874" spans="2:8" ht="18" customHeight="1" x14ac:dyDescent="0.15">
      <c r="B874" s="140"/>
      <c r="C874" s="141"/>
      <c r="D874" s="141"/>
      <c r="E874" s="141"/>
      <c r="F874" s="142"/>
      <c r="G874" s="143"/>
      <c r="H874" s="148"/>
    </row>
    <row r="875" spans="2:8" ht="18" customHeight="1" x14ac:dyDescent="0.15">
      <c r="B875" s="140"/>
      <c r="C875" s="141"/>
      <c r="D875" s="141"/>
      <c r="E875" s="141"/>
      <c r="F875" s="142"/>
      <c r="G875" s="143"/>
      <c r="H875" s="148"/>
    </row>
    <row r="876" spans="2:8" ht="18" customHeight="1" x14ac:dyDescent="0.15">
      <c r="B876" s="140"/>
      <c r="C876" s="141"/>
      <c r="D876" s="141"/>
      <c r="E876" s="141"/>
      <c r="F876" s="142"/>
      <c r="G876" s="143"/>
      <c r="H876" s="148"/>
    </row>
    <row r="877" spans="2:8" ht="18" customHeight="1" x14ac:dyDescent="0.15">
      <c r="B877" s="140"/>
      <c r="C877" s="141"/>
      <c r="D877" s="141"/>
      <c r="E877" s="141"/>
      <c r="F877" s="142"/>
      <c r="G877" s="143"/>
      <c r="H877" s="148"/>
    </row>
    <row r="878" spans="2:8" ht="18" customHeight="1" x14ac:dyDescent="0.15">
      <c r="B878" s="140"/>
      <c r="C878" s="141"/>
      <c r="D878" s="141"/>
      <c r="E878" s="141"/>
      <c r="F878" s="142"/>
      <c r="G878" s="143"/>
      <c r="H878" s="148"/>
    </row>
    <row r="879" spans="2:8" ht="18" customHeight="1" x14ac:dyDescent="0.15">
      <c r="B879" s="140"/>
      <c r="C879" s="141"/>
      <c r="D879" s="141"/>
      <c r="E879" s="141"/>
      <c r="F879" s="142"/>
      <c r="G879" s="143"/>
      <c r="H879" s="148"/>
    </row>
    <row r="880" spans="2:8" ht="18" customHeight="1" x14ac:dyDescent="0.15">
      <c r="B880" s="140"/>
      <c r="C880" s="141"/>
      <c r="D880" s="141"/>
      <c r="E880" s="141"/>
      <c r="F880" s="142"/>
      <c r="G880" s="143"/>
      <c r="H880" s="148"/>
    </row>
    <row r="881" spans="2:8" ht="18" customHeight="1" x14ac:dyDescent="0.15">
      <c r="B881" s="140"/>
      <c r="C881" s="141"/>
      <c r="D881" s="141"/>
      <c r="E881" s="141"/>
      <c r="F881" s="142"/>
      <c r="G881" s="143"/>
      <c r="H881" s="148"/>
    </row>
    <row r="882" spans="2:8" ht="18" customHeight="1" x14ac:dyDescent="0.15">
      <c r="B882" s="140"/>
      <c r="C882" s="141"/>
      <c r="D882" s="141"/>
      <c r="E882" s="141"/>
      <c r="F882" s="142"/>
      <c r="G882" s="143"/>
      <c r="H882" s="148"/>
    </row>
    <row r="883" spans="2:8" ht="18" customHeight="1" x14ac:dyDescent="0.15">
      <c r="B883" s="140"/>
      <c r="C883" s="141"/>
      <c r="D883" s="141"/>
      <c r="E883" s="141"/>
      <c r="F883" s="142"/>
      <c r="G883" s="143"/>
      <c r="H883" s="148"/>
    </row>
    <row r="884" spans="2:8" ht="18" customHeight="1" x14ac:dyDescent="0.15">
      <c r="B884" s="140"/>
      <c r="C884" s="141"/>
      <c r="D884" s="141"/>
      <c r="E884" s="141"/>
      <c r="F884" s="142"/>
      <c r="G884" s="143"/>
      <c r="H884" s="148"/>
    </row>
    <row r="885" spans="2:8" ht="18" customHeight="1" x14ac:dyDescent="0.15">
      <c r="B885" s="140"/>
      <c r="C885" s="141"/>
      <c r="D885" s="141"/>
      <c r="E885" s="141"/>
      <c r="F885" s="142"/>
      <c r="G885" s="143"/>
      <c r="H885" s="148"/>
    </row>
    <row r="886" spans="2:8" ht="18" customHeight="1" x14ac:dyDescent="0.15">
      <c r="B886" s="140"/>
      <c r="C886" s="141"/>
      <c r="D886" s="141"/>
      <c r="E886" s="141"/>
      <c r="F886" s="142"/>
      <c r="G886" s="143"/>
      <c r="H886" s="148"/>
    </row>
    <row r="887" spans="2:8" ht="18" customHeight="1" x14ac:dyDescent="0.15">
      <c r="B887" s="140"/>
      <c r="C887" s="141"/>
      <c r="D887" s="141"/>
      <c r="E887" s="141"/>
      <c r="F887" s="142"/>
      <c r="G887" s="143"/>
      <c r="H887" s="148"/>
    </row>
    <row r="888" spans="2:8" ht="18" customHeight="1" x14ac:dyDescent="0.15">
      <c r="B888" s="140"/>
      <c r="C888" s="141"/>
      <c r="D888" s="141"/>
      <c r="E888" s="141"/>
      <c r="F888" s="142"/>
      <c r="G888" s="143"/>
      <c r="H888" s="148"/>
    </row>
    <row r="889" spans="2:8" ht="18" customHeight="1" x14ac:dyDescent="0.15">
      <c r="B889" s="140"/>
      <c r="C889" s="141"/>
      <c r="D889" s="141"/>
      <c r="E889" s="141"/>
      <c r="F889" s="142"/>
      <c r="G889" s="143"/>
      <c r="H889" s="148"/>
    </row>
    <row r="890" spans="2:8" ht="18" customHeight="1" x14ac:dyDescent="0.15">
      <c r="B890" s="140"/>
      <c r="C890" s="141"/>
      <c r="D890" s="141"/>
      <c r="E890" s="141"/>
      <c r="F890" s="142"/>
      <c r="G890" s="143"/>
      <c r="H890" s="148"/>
    </row>
    <row r="891" spans="2:8" ht="18" customHeight="1" x14ac:dyDescent="0.15">
      <c r="B891" s="140"/>
      <c r="C891" s="141"/>
      <c r="D891" s="141"/>
      <c r="E891" s="141"/>
      <c r="F891" s="142"/>
      <c r="G891" s="143"/>
      <c r="H891" s="148"/>
    </row>
    <row r="892" spans="2:8" ht="18" customHeight="1" x14ac:dyDescent="0.15">
      <c r="B892" s="140"/>
      <c r="C892" s="141"/>
      <c r="D892" s="141"/>
      <c r="E892" s="141"/>
      <c r="F892" s="142"/>
      <c r="G892" s="143"/>
      <c r="H892" s="148"/>
    </row>
    <row r="893" spans="2:8" ht="18" customHeight="1" x14ac:dyDescent="0.15">
      <c r="B893" s="140"/>
      <c r="C893" s="141"/>
      <c r="D893" s="141"/>
      <c r="E893" s="141"/>
      <c r="F893" s="142"/>
      <c r="G893" s="143"/>
      <c r="H893" s="148"/>
    </row>
    <row r="894" spans="2:8" ht="18" customHeight="1" x14ac:dyDescent="0.15">
      <c r="B894" s="140"/>
      <c r="C894" s="141"/>
      <c r="D894" s="141"/>
      <c r="E894" s="141"/>
      <c r="F894" s="142"/>
      <c r="G894" s="143"/>
      <c r="H894" s="148"/>
    </row>
    <row r="895" spans="2:8" ht="18" customHeight="1" x14ac:dyDescent="0.15">
      <c r="B895" s="140"/>
      <c r="C895" s="141"/>
      <c r="D895" s="141"/>
      <c r="E895" s="141"/>
      <c r="F895" s="142"/>
      <c r="G895" s="143"/>
      <c r="H895" s="148"/>
    </row>
    <row r="896" spans="2:8" ht="18" customHeight="1" x14ac:dyDescent="0.15">
      <c r="B896" s="140"/>
      <c r="C896" s="141"/>
      <c r="D896" s="141"/>
      <c r="E896" s="141"/>
      <c r="F896" s="142"/>
      <c r="G896" s="143"/>
      <c r="H896" s="148"/>
    </row>
    <row r="897" spans="2:8" ht="18" customHeight="1" x14ac:dyDescent="0.15">
      <c r="B897" s="140"/>
      <c r="C897" s="141"/>
      <c r="D897" s="141"/>
      <c r="E897" s="141"/>
      <c r="F897" s="142"/>
      <c r="G897" s="143"/>
      <c r="H897" s="148"/>
    </row>
    <row r="898" spans="2:8" ht="18" customHeight="1" x14ac:dyDescent="0.15">
      <c r="B898" s="140"/>
      <c r="C898" s="141"/>
      <c r="D898" s="141"/>
      <c r="E898" s="141"/>
      <c r="F898" s="142"/>
      <c r="G898" s="143"/>
      <c r="H898" s="148"/>
    </row>
    <row r="899" spans="2:8" ht="18" customHeight="1" x14ac:dyDescent="0.15">
      <c r="B899" s="140"/>
      <c r="C899" s="141"/>
      <c r="D899" s="141"/>
      <c r="E899" s="141"/>
      <c r="F899" s="142"/>
      <c r="G899" s="143"/>
      <c r="H899" s="148"/>
    </row>
    <row r="900" spans="2:8" ht="18" customHeight="1" x14ac:dyDescent="0.15">
      <c r="B900" s="140"/>
      <c r="C900" s="141"/>
      <c r="D900" s="141"/>
      <c r="E900" s="141"/>
      <c r="F900" s="142"/>
      <c r="G900" s="143"/>
      <c r="H900" s="148"/>
    </row>
    <row r="901" spans="2:8" ht="18" customHeight="1" x14ac:dyDescent="0.15">
      <c r="B901" s="140"/>
      <c r="C901" s="141"/>
      <c r="D901" s="141"/>
      <c r="E901" s="141"/>
      <c r="F901" s="142"/>
      <c r="G901" s="143"/>
      <c r="H901" s="148"/>
    </row>
    <row r="902" spans="2:8" ht="18" customHeight="1" x14ac:dyDescent="0.15">
      <c r="B902" s="140"/>
      <c r="C902" s="141"/>
      <c r="D902" s="141"/>
      <c r="E902" s="141"/>
      <c r="F902" s="142"/>
      <c r="G902" s="143"/>
      <c r="H902" s="148"/>
    </row>
    <row r="903" spans="2:8" ht="18" customHeight="1" x14ac:dyDescent="0.15">
      <c r="B903" s="140"/>
      <c r="C903" s="141"/>
      <c r="D903" s="141"/>
      <c r="E903" s="141"/>
      <c r="F903" s="142"/>
      <c r="G903" s="143"/>
      <c r="H903" s="148"/>
    </row>
    <row r="904" spans="2:8" ht="18" customHeight="1" x14ac:dyDescent="0.15">
      <c r="B904" s="140"/>
      <c r="C904" s="141"/>
      <c r="D904" s="141"/>
      <c r="E904" s="141"/>
      <c r="F904" s="142"/>
      <c r="G904" s="143"/>
      <c r="H904" s="148"/>
    </row>
    <row r="905" spans="2:8" ht="18" customHeight="1" x14ac:dyDescent="0.15">
      <c r="B905" s="140"/>
      <c r="C905" s="141"/>
      <c r="D905" s="141"/>
      <c r="E905" s="141"/>
      <c r="F905" s="142"/>
      <c r="G905" s="143"/>
      <c r="H905" s="148"/>
    </row>
    <row r="906" spans="2:8" ht="18" customHeight="1" x14ac:dyDescent="0.15">
      <c r="B906" s="140"/>
      <c r="C906" s="141"/>
      <c r="D906" s="141"/>
      <c r="E906" s="141"/>
      <c r="F906" s="142"/>
      <c r="G906" s="143"/>
      <c r="H906" s="148"/>
    </row>
    <row r="907" spans="2:8" ht="18" customHeight="1" x14ac:dyDescent="0.15">
      <c r="B907" s="140"/>
      <c r="C907" s="141"/>
      <c r="D907" s="141"/>
      <c r="E907" s="141"/>
      <c r="F907" s="142"/>
      <c r="G907" s="143"/>
      <c r="H907" s="148"/>
    </row>
    <row r="908" spans="2:8" ht="18" customHeight="1" x14ac:dyDescent="0.15">
      <c r="B908" s="140"/>
      <c r="C908" s="141"/>
      <c r="D908" s="141"/>
      <c r="E908" s="141"/>
      <c r="F908" s="142"/>
      <c r="G908" s="143"/>
      <c r="H908" s="148"/>
    </row>
    <row r="909" spans="2:8" ht="18" customHeight="1" x14ac:dyDescent="0.15">
      <c r="B909" s="140"/>
      <c r="C909" s="141"/>
      <c r="D909" s="141"/>
      <c r="E909" s="141"/>
      <c r="F909" s="142"/>
      <c r="G909" s="143"/>
      <c r="H909" s="148"/>
    </row>
    <row r="910" spans="2:8" ht="18" customHeight="1" x14ac:dyDescent="0.15">
      <c r="B910" s="140"/>
      <c r="C910" s="141"/>
      <c r="D910" s="141"/>
      <c r="E910" s="141"/>
      <c r="F910" s="142"/>
      <c r="G910" s="143"/>
      <c r="H910" s="148"/>
    </row>
    <row r="911" spans="2:8" ht="18" customHeight="1" x14ac:dyDescent="0.15">
      <c r="B911" s="140"/>
      <c r="C911" s="141"/>
      <c r="D911" s="141"/>
      <c r="E911" s="141"/>
      <c r="F911" s="142"/>
      <c r="G911" s="143"/>
      <c r="H911" s="148"/>
    </row>
    <row r="912" spans="2:8" ht="18" customHeight="1" x14ac:dyDescent="0.15">
      <c r="B912" s="140"/>
      <c r="C912" s="141"/>
      <c r="D912" s="141"/>
      <c r="E912" s="141"/>
      <c r="F912" s="142"/>
      <c r="G912" s="143"/>
      <c r="H912" s="148"/>
    </row>
    <row r="913" spans="2:8" ht="18" customHeight="1" x14ac:dyDescent="0.15">
      <c r="B913" s="140"/>
      <c r="C913" s="141"/>
      <c r="D913" s="141"/>
      <c r="E913" s="141"/>
      <c r="F913" s="142"/>
      <c r="G913" s="143"/>
      <c r="H913" s="148"/>
    </row>
    <row r="914" spans="2:8" ht="18" customHeight="1" x14ac:dyDescent="0.15">
      <c r="B914" s="140"/>
      <c r="C914" s="141"/>
      <c r="D914" s="141"/>
      <c r="E914" s="141"/>
      <c r="F914" s="142"/>
      <c r="G914" s="143"/>
      <c r="H914" s="148"/>
    </row>
    <row r="915" spans="2:8" ht="18" customHeight="1" x14ac:dyDescent="0.15">
      <c r="B915" s="140"/>
      <c r="C915" s="141"/>
      <c r="D915" s="141"/>
      <c r="E915" s="141"/>
      <c r="F915" s="142"/>
      <c r="G915" s="143"/>
      <c r="H915" s="148"/>
    </row>
    <row r="916" spans="2:8" ht="18" customHeight="1" x14ac:dyDescent="0.15">
      <c r="B916" s="140"/>
      <c r="C916" s="141"/>
      <c r="D916" s="141"/>
      <c r="E916" s="141"/>
      <c r="F916" s="142"/>
      <c r="G916" s="143"/>
      <c r="H916" s="148"/>
    </row>
    <row r="917" spans="2:8" ht="18" customHeight="1" x14ac:dyDescent="0.15">
      <c r="B917" s="140"/>
      <c r="C917" s="141"/>
      <c r="D917" s="141"/>
      <c r="E917" s="141"/>
      <c r="F917" s="142"/>
      <c r="G917" s="143"/>
      <c r="H917" s="148"/>
    </row>
    <row r="918" spans="2:8" ht="18" customHeight="1" x14ac:dyDescent="0.15">
      <c r="B918" s="140"/>
      <c r="C918" s="141"/>
      <c r="D918" s="141"/>
      <c r="E918" s="141"/>
      <c r="F918" s="142"/>
      <c r="G918" s="143"/>
      <c r="H918" s="148"/>
    </row>
    <row r="919" spans="2:8" ht="18" customHeight="1" x14ac:dyDescent="0.15">
      <c r="B919" s="140"/>
      <c r="C919" s="141"/>
      <c r="D919" s="141"/>
      <c r="E919" s="141"/>
      <c r="F919" s="142"/>
      <c r="G919" s="143"/>
      <c r="H919" s="148"/>
    </row>
    <row r="920" spans="2:8" ht="18" customHeight="1" x14ac:dyDescent="0.15">
      <c r="B920" s="140"/>
      <c r="C920" s="141"/>
      <c r="D920" s="141"/>
      <c r="E920" s="141"/>
      <c r="F920" s="142"/>
      <c r="G920" s="143"/>
      <c r="H920" s="148"/>
    </row>
    <row r="921" spans="2:8" ht="18" customHeight="1" x14ac:dyDescent="0.15">
      <c r="B921" s="140"/>
      <c r="C921" s="141"/>
      <c r="D921" s="141"/>
      <c r="E921" s="141"/>
      <c r="F921" s="142"/>
      <c r="G921" s="143"/>
      <c r="H921" s="148"/>
    </row>
    <row r="922" spans="2:8" ht="18" customHeight="1" x14ac:dyDescent="0.15">
      <c r="B922" s="140"/>
      <c r="C922" s="141"/>
      <c r="D922" s="141"/>
      <c r="E922" s="141"/>
      <c r="F922" s="142"/>
      <c r="G922" s="143"/>
      <c r="H922" s="148"/>
    </row>
    <row r="923" spans="2:8" ht="18" customHeight="1" x14ac:dyDescent="0.15">
      <c r="B923" s="140"/>
      <c r="C923" s="141"/>
      <c r="D923" s="141"/>
      <c r="E923" s="141"/>
      <c r="F923" s="142"/>
      <c r="G923" s="143"/>
      <c r="H923" s="148"/>
    </row>
    <row r="924" spans="2:8" ht="18" customHeight="1" x14ac:dyDescent="0.15">
      <c r="B924" s="140"/>
      <c r="C924" s="141"/>
      <c r="D924" s="141"/>
      <c r="E924" s="141"/>
      <c r="F924" s="142"/>
      <c r="G924" s="143"/>
      <c r="H924" s="148"/>
    </row>
    <row r="925" spans="2:8" ht="18" customHeight="1" x14ac:dyDescent="0.15">
      <c r="B925" s="140"/>
      <c r="C925" s="141"/>
      <c r="D925" s="141"/>
      <c r="E925" s="141"/>
      <c r="F925" s="142"/>
      <c r="G925" s="143"/>
      <c r="H925" s="148"/>
    </row>
    <row r="926" spans="2:8" ht="18" customHeight="1" x14ac:dyDescent="0.15">
      <c r="B926" s="140"/>
      <c r="C926" s="141"/>
      <c r="D926" s="141"/>
      <c r="E926" s="141"/>
      <c r="F926" s="142"/>
      <c r="G926" s="143"/>
      <c r="H926" s="148"/>
    </row>
    <row r="927" spans="2:8" ht="18" customHeight="1" x14ac:dyDescent="0.15">
      <c r="B927" s="140"/>
      <c r="C927" s="141"/>
      <c r="D927" s="141"/>
      <c r="E927" s="141"/>
      <c r="F927" s="142"/>
      <c r="G927" s="143"/>
      <c r="H927" s="148"/>
    </row>
    <row r="928" spans="2:8" ht="18" customHeight="1" x14ac:dyDescent="0.15">
      <c r="B928" s="140"/>
      <c r="C928" s="141"/>
      <c r="D928" s="141"/>
      <c r="E928" s="141"/>
      <c r="F928" s="142"/>
      <c r="G928" s="143"/>
      <c r="H928" s="148"/>
    </row>
    <row r="929" spans="2:8" ht="18" customHeight="1" x14ac:dyDescent="0.15">
      <c r="B929" s="140"/>
      <c r="C929" s="141"/>
      <c r="D929" s="141"/>
      <c r="E929" s="141"/>
      <c r="F929" s="142"/>
      <c r="G929" s="143"/>
      <c r="H929" s="148"/>
    </row>
    <row r="930" spans="2:8" ht="18" customHeight="1" x14ac:dyDescent="0.15">
      <c r="B930" s="140"/>
      <c r="C930" s="141"/>
      <c r="D930" s="141"/>
      <c r="E930" s="141"/>
      <c r="F930" s="142"/>
      <c r="G930" s="143"/>
      <c r="H930" s="148"/>
    </row>
    <row r="931" spans="2:8" ht="18" customHeight="1" x14ac:dyDescent="0.15">
      <c r="B931" s="140"/>
      <c r="C931" s="141"/>
      <c r="D931" s="141"/>
      <c r="E931" s="141"/>
      <c r="F931" s="142"/>
      <c r="G931" s="143"/>
      <c r="H931" s="148"/>
    </row>
    <row r="932" spans="2:8" ht="18" customHeight="1" x14ac:dyDescent="0.15">
      <c r="B932" s="140"/>
      <c r="C932" s="141"/>
      <c r="D932" s="141"/>
      <c r="E932" s="141"/>
      <c r="F932" s="142"/>
      <c r="G932" s="143"/>
      <c r="H932" s="148"/>
    </row>
    <row r="933" spans="2:8" ht="18" customHeight="1" x14ac:dyDescent="0.15">
      <c r="B933" s="140"/>
      <c r="C933" s="141"/>
      <c r="D933" s="141"/>
      <c r="E933" s="141"/>
      <c r="F933" s="142"/>
      <c r="G933" s="143"/>
      <c r="H933" s="148"/>
    </row>
    <row r="934" spans="2:8" ht="18" customHeight="1" x14ac:dyDescent="0.15">
      <c r="B934" s="140"/>
      <c r="C934" s="141"/>
      <c r="D934" s="141"/>
      <c r="E934" s="141"/>
      <c r="F934" s="142"/>
      <c r="G934" s="143"/>
      <c r="H934" s="148"/>
    </row>
    <row r="935" spans="2:8" ht="18" customHeight="1" x14ac:dyDescent="0.15">
      <c r="B935" s="140"/>
      <c r="C935" s="141"/>
      <c r="D935" s="141"/>
      <c r="E935" s="141"/>
      <c r="F935" s="142"/>
      <c r="G935" s="143"/>
      <c r="H935" s="148"/>
    </row>
    <row r="936" spans="2:8" ht="18" customHeight="1" x14ac:dyDescent="0.15">
      <c r="B936" s="140"/>
      <c r="C936" s="141"/>
      <c r="D936" s="141"/>
      <c r="E936" s="141"/>
      <c r="F936" s="142"/>
      <c r="G936" s="143"/>
      <c r="H936" s="148"/>
    </row>
    <row r="937" spans="2:8" ht="18" customHeight="1" x14ac:dyDescent="0.15">
      <c r="B937" s="140"/>
      <c r="C937" s="141"/>
      <c r="D937" s="141"/>
      <c r="E937" s="141"/>
      <c r="F937" s="142"/>
      <c r="G937" s="143"/>
      <c r="H937" s="148"/>
    </row>
    <row r="938" spans="2:8" ht="18" customHeight="1" x14ac:dyDescent="0.15">
      <c r="B938" s="140"/>
      <c r="C938" s="141"/>
      <c r="D938" s="141"/>
      <c r="E938" s="141"/>
      <c r="F938" s="142"/>
      <c r="G938" s="143"/>
      <c r="H938" s="148"/>
    </row>
    <row r="939" spans="2:8" ht="18" customHeight="1" x14ac:dyDescent="0.15">
      <c r="B939" s="140"/>
      <c r="C939" s="141"/>
      <c r="D939" s="141"/>
      <c r="E939" s="141"/>
      <c r="F939" s="142"/>
      <c r="G939" s="143"/>
      <c r="H939" s="148"/>
    </row>
    <row r="940" spans="2:8" ht="18" customHeight="1" x14ac:dyDescent="0.15">
      <c r="B940" s="140"/>
      <c r="C940" s="141"/>
      <c r="D940" s="141"/>
      <c r="E940" s="141"/>
      <c r="F940" s="142"/>
      <c r="G940" s="143"/>
      <c r="H940" s="148"/>
    </row>
    <row r="941" spans="2:8" ht="18" customHeight="1" x14ac:dyDescent="0.15">
      <c r="B941" s="140"/>
      <c r="C941" s="141"/>
      <c r="D941" s="141"/>
      <c r="E941" s="141"/>
      <c r="F941" s="142"/>
      <c r="G941" s="143"/>
      <c r="H941" s="148"/>
    </row>
    <row r="942" spans="2:8" ht="18" customHeight="1" x14ac:dyDescent="0.15">
      <c r="B942" s="140"/>
      <c r="C942" s="141"/>
      <c r="D942" s="141"/>
      <c r="E942" s="141"/>
      <c r="F942" s="142"/>
      <c r="G942" s="143"/>
      <c r="H942" s="148"/>
    </row>
    <row r="943" spans="2:8" ht="18" customHeight="1" x14ac:dyDescent="0.15">
      <c r="B943" s="140"/>
      <c r="C943" s="141"/>
      <c r="D943" s="141"/>
      <c r="E943" s="141"/>
      <c r="F943" s="142"/>
      <c r="G943" s="143"/>
      <c r="H943" s="148"/>
    </row>
    <row r="944" spans="2:8" ht="18" customHeight="1" x14ac:dyDescent="0.15">
      <c r="B944" s="140"/>
      <c r="C944" s="141"/>
      <c r="D944" s="141"/>
      <c r="E944" s="141"/>
      <c r="F944" s="142"/>
      <c r="G944" s="143"/>
      <c r="H944" s="148"/>
    </row>
    <row r="945" spans="2:8" ht="18" customHeight="1" x14ac:dyDescent="0.15">
      <c r="B945" s="140"/>
      <c r="C945" s="141"/>
      <c r="D945" s="141"/>
      <c r="E945" s="141"/>
      <c r="F945" s="142"/>
      <c r="G945" s="143"/>
      <c r="H945" s="148"/>
    </row>
    <row r="946" spans="2:8" ht="18" customHeight="1" x14ac:dyDescent="0.15">
      <c r="B946" s="140"/>
      <c r="C946" s="141"/>
      <c r="D946" s="141"/>
      <c r="E946" s="141"/>
      <c r="F946" s="142"/>
      <c r="G946" s="143"/>
      <c r="H946" s="148"/>
    </row>
    <row r="947" spans="2:8" ht="18" customHeight="1" x14ac:dyDescent="0.15">
      <c r="B947" s="140"/>
      <c r="C947" s="141"/>
      <c r="D947" s="141"/>
      <c r="E947" s="141"/>
      <c r="F947" s="142"/>
      <c r="G947" s="143"/>
      <c r="H947" s="148"/>
    </row>
    <row r="948" spans="2:8" ht="18" customHeight="1" x14ac:dyDescent="0.15">
      <c r="B948" s="140"/>
      <c r="C948" s="141"/>
      <c r="D948" s="141"/>
      <c r="E948" s="141"/>
      <c r="F948" s="142"/>
      <c r="G948" s="143"/>
      <c r="H948" s="148"/>
    </row>
    <row r="949" spans="2:8" ht="18" customHeight="1" x14ac:dyDescent="0.15">
      <c r="B949" s="140"/>
      <c r="C949" s="141"/>
      <c r="D949" s="141"/>
      <c r="E949" s="141"/>
      <c r="F949" s="142"/>
      <c r="G949" s="143"/>
      <c r="H949" s="148"/>
    </row>
    <row r="950" spans="2:8" ht="18" customHeight="1" x14ac:dyDescent="0.15">
      <c r="B950" s="140"/>
      <c r="C950" s="141"/>
      <c r="D950" s="141"/>
      <c r="E950" s="141"/>
      <c r="F950" s="142"/>
      <c r="G950" s="143"/>
      <c r="H950" s="148"/>
    </row>
    <row r="951" spans="2:8" ht="18" customHeight="1" x14ac:dyDescent="0.15">
      <c r="B951" s="140"/>
      <c r="C951" s="141"/>
      <c r="D951" s="141"/>
      <c r="E951" s="141"/>
      <c r="F951" s="142"/>
      <c r="G951" s="143"/>
      <c r="H951" s="148"/>
    </row>
    <row r="952" spans="2:8" ht="18" customHeight="1" x14ac:dyDescent="0.15">
      <c r="B952" s="140"/>
      <c r="C952" s="141"/>
      <c r="D952" s="141"/>
      <c r="E952" s="141"/>
      <c r="F952" s="142"/>
      <c r="G952" s="143"/>
      <c r="H952" s="148"/>
    </row>
    <row r="953" spans="2:8" ht="18" customHeight="1" x14ac:dyDescent="0.15">
      <c r="B953" s="140"/>
      <c r="C953" s="141"/>
      <c r="D953" s="141"/>
      <c r="E953" s="141"/>
      <c r="F953" s="142"/>
      <c r="G953" s="143"/>
      <c r="H953" s="148"/>
    </row>
    <row r="954" spans="2:8" ht="18" customHeight="1" x14ac:dyDescent="0.15">
      <c r="B954" s="140"/>
      <c r="C954" s="141"/>
      <c r="D954" s="141"/>
      <c r="E954" s="141"/>
      <c r="F954" s="142"/>
      <c r="G954" s="143"/>
      <c r="H954" s="148"/>
    </row>
    <row r="955" spans="2:8" ht="18" customHeight="1" x14ac:dyDescent="0.15">
      <c r="B955" s="140"/>
      <c r="C955" s="141"/>
      <c r="D955" s="141"/>
      <c r="E955" s="141"/>
      <c r="F955" s="142"/>
      <c r="G955" s="143"/>
      <c r="H955" s="148"/>
    </row>
    <row r="956" spans="2:8" ht="18" customHeight="1" x14ac:dyDescent="0.15">
      <c r="B956" s="140"/>
      <c r="C956" s="141"/>
      <c r="D956" s="141"/>
      <c r="E956" s="141"/>
      <c r="F956" s="142"/>
      <c r="G956" s="143"/>
      <c r="H956" s="148"/>
    </row>
    <row r="957" spans="2:8" ht="18" customHeight="1" x14ac:dyDescent="0.15">
      <c r="B957" s="140"/>
      <c r="C957" s="141"/>
      <c r="D957" s="141"/>
      <c r="E957" s="141"/>
      <c r="F957" s="142"/>
      <c r="G957" s="143"/>
      <c r="H957" s="148"/>
    </row>
    <row r="958" spans="2:8" ht="18" customHeight="1" x14ac:dyDescent="0.15">
      <c r="B958" s="140"/>
      <c r="C958" s="141"/>
      <c r="D958" s="141"/>
      <c r="E958" s="141"/>
      <c r="F958" s="142"/>
      <c r="G958" s="143"/>
      <c r="H958" s="148"/>
    </row>
    <row r="959" spans="2:8" ht="18" customHeight="1" x14ac:dyDescent="0.15">
      <c r="B959" s="140"/>
      <c r="C959" s="141"/>
      <c r="D959" s="141"/>
      <c r="E959" s="141"/>
      <c r="F959" s="142"/>
      <c r="G959" s="143"/>
      <c r="H959" s="148"/>
    </row>
    <row r="960" spans="2:8" ht="18" customHeight="1" x14ac:dyDescent="0.15">
      <c r="B960" s="140"/>
      <c r="C960" s="141"/>
      <c r="D960" s="141"/>
      <c r="E960" s="141"/>
      <c r="F960" s="142"/>
      <c r="G960" s="143"/>
      <c r="H960" s="148"/>
    </row>
    <row r="961" spans="2:8" ht="18" customHeight="1" x14ac:dyDescent="0.15">
      <c r="B961" s="140"/>
      <c r="C961" s="141"/>
      <c r="D961" s="141"/>
      <c r="E961" s="141"/>
      <c r="F961" s="142"/>
      <c r="G961" s="143"/>
      <c r="H961" s="148"/>
    </row>
    <row r="962" spans="2:8" ht="18" customHeight="1" x14ac:dyDescent="0.15">
      <c r="B962" s="140"/>
      <c r="C962" s="141"/>
      <c r="D962" s="141"/>
      <c r="E962" s="141"/>
      <c r="F962" s="142"/>
      <c r="G962" s="143"/>
      <c r="H962" s="148"/>
    </row>
    <row r="963" spans="2:8" ht="18" customHeight="1" x14ac:dyDescent="0.15">
      <c r="B963" s="140"/>
      <c r="C963" s="141"/>
      <c r="D963" s="141"/>
      <c r="E963" s="141"/>
      <c r="F963" s="142"/>
      <c r="G963" s="143"/>
      <c r="H963" s="148"/>
    </row>
    <row r="964" spans="2:8" ht="18" customHeight="1" x14ac:dyDescent="0.15">
      <c r="B964" s="140"/>
      <c r="C964" s="141"/>
      <c r="D964" s="141"/>
      <c r="E964" s="141"/>
      <c r="F964" s="142"/>
      <c r="G964" s="143"/>
      <c r="H964" s="148"/>
    </row>
    <row r="965" spans="2:8" ht="18" customHeight="1" x14ac:dyDescent="0.15">
      <c r="B965" s="140"/>
      <c r="C965" s="141"/>
      <c r="D965" s="141"/>
      <c r="E965" s="141"/>
      <c r="F965" s="142"/>
      <c r="G965" s="143"/>
      <c r="H965" s="148"/>
    </row>
    <row r="966" spans="2:8" ht="18" customHeight="1" x14ac:dyDescent="0.15">
      <c r="B966" s="140"/>
      <c r="C966" s="141"/>
      <c r="D966" s="141"/>
      <c r="E966" s="141"/>
      <c r="F966" s="142"/>
      <c r="G966" s="143"/>
      <c r="H966" s="148"/>
    </row>
    <row r="967" spans="2:8" ht="18" customHeight="1" x14ac:dyDescent="0.15">
      <c r="B967" s="140"/>
      <c r="C967" s="141"/>
      <c r="D967" s="141"/>
      <c r="E967" s="141"/>
      <c r="F967" s="142"/>
      <c r="G967" s="143"/>
      <c r="H967" s="149"/>
    </row>
    <row r="968" spans="2:8" ht="18" customHeight="1" x14ac:dyDescent="0.15">
      <c r="B968" s="140"/>
      <c r="C968" s="141"/>
      <c r="D968" s="141"/>
      <c r="E968" s="141"/>
      <c r="F968" s="142"/>
      <c r="G968" s="143"/>
      <c r="H968" s="148"/>
    </row>
    <row r="969" spans="2:8" ht="18" customHeight="1" x14ac:dyDescent="0.15">
      <c r="B969" s="140"/>
      <c r="C969" s="141"/>
      <c r="D969" s="141"/>
      <c r="E969" s="141"/>
      <c r="F969" s="142"/>
      <c r="G969" s="143"/>
      <c r="H969" s="148"/>
    </row>
    <row r="970" spans="2:8" ht="18" customHeight="1" x14ac:dyDescent="0.15">
      <c r="B970" s="140"/>
      <c r="C970" s="141"/>
      <c r="D970" s="141"/>
      <c r="E970" s="141"/>
      <c r="F970" s="142"/>
      <c r="G970" s="143"/>
      <c r="H970" s="148"/>
    </row>
    <row r="971" spans="2:8" ht="18" customHeight="1" x14ac:dyDescent="0.15">
      <c r="B971" s="140"/>
      <c r="C971" s="141"/>
      <c r="D971" s="141"/>
      <c r="E971" s="141"/>
      <c r="F971" s="142"/>
      <c r="G971" s="143"/>
      <c r="H971" s="148"/>
    </row>
    <row r="972" spans="2:8" ht="18" customHeight="1" x14ac:dyDescent="0.15">
      <c r="B972" s="140"/>
      <c r="C972" s="141"/>
      <c r="D972" s="141"/>
      <c r="E972" s="141"/>
      <c r="F972" s="142"/>
      <c r="G972" s="143"/>
      <c r="H972" s="148"/>
    </row>
    <row r="973" spans="2:8" ht="18" customHeight="1" x14ac:dyDescent="0.15">
      <c r="B973" s="140"/>
      <c r="C973" s="141"/>
      <c r="D973" s="141"/>
      <c r="E973" s="141"/>
      <c r="F973" s="142"/>
      <c r="G973" s="143"/>
      <c r="H973" s="148"/>
    </row>
    <row r="974" spans="2:8" ht="18" customHeight="1" x14ac:dyDescent="0.15">
      <c r="B974" s="140"/>
      <c r="C974" s="141"/>
      <c r="D974" s="141"/>
      <c r="E974" s="141"/>
      <c r="F974" s="142"/>
      <c r="G974" s="143"/>
      <c r="H974" s="148"/>
    </row>
    <row r="975" spans="2:8" ht="18" customHeight="1" x14ac:dyDescent="0.15">
      <c r="B975" s="140"/>
      <c r="C975" s="141"/>
      <c r="D975" s="141"/>
      <c r="E975" s="141"/>
      <c r="F975" s="142"/>
      <c r="G975" s="143"/>
      <c r="H975" s="149"/>
    </row>
    <row r="976" spans="2:8" ht="18" customHeight="1" x14ac:dyDescent="0.15">
      <c r="B976" s="140"/>
      <c r="C976" s="141"/>
      <c r="D976" s="141"/>
      <c r="E976" s="141"/>
      <c r="F976" s="142"/>
      <c r="G976" s="143"/>
      <c r="H976" s="148"/>
    </row>
    <row r="977" spans="2:8" ht="18" customHeight="1" x14ac:dyDescent="0.15">
      <c r="B977" s="140"/>
      <c r="C977" s="141"/>
      <c r="D977" s="141"/>
      <c r="E977" s="141"/>
      <c r="F977" s="142"/>
      <c r="G977" s="143"/>
      <c r="H977" s="148"/>
    </row>
    <row r="978" spans="2:8" ht="18" customHeight="1" x14ac:dyDescent="0.15">
      <c r="B978" s="140"/>
      <c r="C978" s="141"/>
      <c r="D978" s="141"/>
      <c r="E978" s="141"/>
      <c r="F978" s="142"/>
      <c r="G978" s="143"/>
      <c r="H978" s="148"/>
    </row>
    <row r="979" spans="2:8" ht="18" customHeight="1" x14ac:dyDescent="0.15">
      <c r="B979" s="140"/>
      <c r="C979" s="141"/>
      <c r="D979" s="141"/>
      <c r="E979" s="141"/>
      <c r="F979" s="142"/>
      <c r="G979" s="143"/>
      <c r="H979" s="148"/>
    </row>
    <row r="980" spans="2:8" ht="18" customHeight="1" x14ac:dyDescent="0.15">
      <c r="B980" s="140"/>
      <c r="C980" s="141"/>
      <c r="D980" s="141"/>
      <c r="E980" s="141"/>
      <c r="F980" s="142"/>
      <c r="G980" s="143"/>
      <c r="H980" s="148"/>
    </row>
    <row r="981" spans="2:8" ht="18" customHeight="1" x14ac:dyDescent="0.15">
      <c r="B981" s="140"/>
      <c r="C981" s="141"/>
      <c r="D981" s="141"/>
      <c r="E981" s="141"/>
      <c r="F981" s="142"/>
      <c r="G981" s="143"/>
      <c r="H981" s="148"/>
    </row>
    <row r="982" spans="2:8" ht="18" customHeight="1" x14ac:dyDescent="0.15">
      <c r="B982" s="140"/>
      <c r="C982" s="141"/>
      <c r="D982" s="141"/>
      <c r="E982" s="141"/>
      <c r="F982" s="142"/>
      <c r="G982" s="143"/>
      <c r="H982" s="148"/>
    </row>
    <row r="983" spans="2:8" ht="18" customHeight="1" x14ac:dyDescent="0.15">
      <c r="B983" s="140"/>
      <c r="C983" s="141"/>
      <c r="D983" s="141"/>
      <c r="E983" s="141"/>
      <c r="F983" s="142"/>
      <c r="G983" s="143"/>
      <c r="H983" s="148"/>
    </row>
    <row r="984" spans="2:8" ht="18" customHeight="1" x14ac:dyDescent="0.15">
      <c r="B984" s="140"/>
      <c r="C984" s="141"/>
      <c r="D984" s="141"/>
      <c r="E984" s="141"/>
      <c r="F984" s="142"/>
      <c r="G984" s="143"/>
      <c r="H984" s="148"/>
    </row>
    <row r="985" spans="2:8" ht="18" customHeight="1" x14ac:dyDescent="0.15">
      <c r="B985" s="140"/>
      <c r="C985" s="141"/>
      <c r="D985" s="141"/>
      <c r="E985" s="141"/>
      <c r="F985" s="142"/>
      <c r="G985" s="143"/>
      <c r="H985" s="148"/>
    </row>
    <row r="986" spans="2:8" ht="18" customHeight="1" x14ac:dyDescent="0.15">
      <c r="B986" s="140"/>
      <c r="C986" s="141"/>
      <c r="D986" s="141"/>
      <c r="E986" s="141"/>
      <c r="F986" s="142"/>
      <c r="G986" s="143"/>
      <c r="H986" s="148"/>
    </row>
    <row r="987" spans="2:8" ht="18" customHeight="1" x14ac:dyDescent="0.15">
      <c r="B987" s="140"/>
      <c r="C987" s="141"/>
      <c r="D987" s="141"/>
      <c r="E987" s="141"/>
      <c r="F987" s="142"/>
      <c r="G987" s="143"/>
      <c r="H987" s="148"/>
    </row>
    <row r="988" spans="2:8" ht="18" customHeight="1" x14ac:dyDescent="0.15">
      <c r="B988" s="140"/>
      <c r="C988" s="141"/>
      <c r="D988" s="141"/>
      <c r="E988" s="141"/>
      <c r="F988" s="142"/>
      <c r="G988" s="143"/>
      <c r="H988" s="148"/>
    </row>
    <row r="989" spans="2:8" ht="18" customHeight="1" x14ac:dyDescent="0.15">
      <c r="B989" s="140"/>
      <c r="C989" s="141"/>
      <c r="D989" s="141"/>
      <c r="E989" s="141"/>
      <c r="F989" s="142"/>
      <c r="G989" s="143"/>
      <c r="H989" s="148"/>
    </row>
    <row r="990" spans="2:8" ht="18" customHeight="1" x14ac:dyDescent="0.15">
      <c r="B990" s="140"/>
      <c r="C990" s="141"/>
      <c r="D990" s="141"/>
      <c r="E990" s="141"/>
      <c r="F990" s="142"/>
      <c r="G990" s="143"/>
      <c r="H990" s="148"/>
    </row>
    <row r="991" spans="2:8" ht="18" customHeight="1" x14ac:dyDescent="0.15">
      <c r="B991" s="140"/>
      <c r="C991" s="141"/>
      <c r="D991" s="141"/>
      <c r="E991" s="141"/>
      <c r="F991" s="142"/>
      <c r="G991" s="143"/>
      <c r="H991" s="148"/>
    </row>
    <row r="992" spans="2:8" ht="18" customHeight="1" x14ac:dyDescent="0.15">
      <c r="B992" s="140"/>
      <c r="C992" s="141"/>
      <c r="D992" s="141"/>
      <c r="E992" s="141"/>
      <c r="F992" s="142"/>
      <c r="G992" s="143"/>
      <c r="H992" s="148"/>
    </row>
    <row r="993" spans="2:8" ht="18" customHeight="1" x14ac:dyDescent="0.15">
      <c r="B993" s="140"/>
      <c r="C993" s="141"/>
      <c r="D993" s="141"/>
      <c r="E993" s="141"/>
      <c r="F993" s="142"/>
      <c r="G993" s="143"/>
      <c r="H993" s="148"/>
    </row>
    <row r="994" spans="2:8" ht="18" customHeight="1" x14ac:dyDescent="0.15">
      <c r="B994" s="140"/>
      <c r="C994" s="141"/>
      <c r="D994" s="141"/>
      <c r="E994" s="141"/>
      <c r="F994" s="142"/>
      <c r="G994" s="143"/>
      <c r="H994" s="148"/>
    </row>
    <row r="995" spans="2:8" ht="18" customHeight="1" x14ac:dyDescent="0.15">
      <c r="B995" s="140"/>
      <c r="C995" s="141"/>
      <c r="D995" s="141"/>
      <c r="E995" s="141"/>
      <c r="F995" s="142"/>
      <c r="G995" s="143"/>
      <c r="H995" s="148"/>
    </row>
    <row r="996" spans="2:8" ht="18" customHeight="1" x14ac:dyDescent="0.15">
      <c r="B996" s="140"/>
      <c r="C996" s="141"/>
      <c r="D996" s="141"/>
      <c r="E996" s="141"/>
      <c r="F996" s="142"/>
      <c r="G996" s="143"/>
      <c r="H996" s="148"/>
    </row>
    <row r="997" spans="2:8" ht="18" customHeight="1" x14ac:dyDescent="0.15">
      <c r="B997" s="140"/>
      <c r="C997" s="141"/>
      <c r="D997" s="141"/>
      <c r="E997" s="141"/>
      <c r="F997" s="142"/>
      <c r="G997" s="143"/>
      <c r="H997" s="148"/>
    </row>
    <row r="998" spans="2:8" ht="18" customHeight="1" x14ac:dyDescent="0.15">
      <c r="B998" s="140"/>
      <c r="C998" s="141"/>
      <c r="D998" s="141"/>
      <c r="E998" s="141"/>
      <c r="F998" s="142"/>
      <c r="G998" s="143"/>
      <c r="H998" s="148"/>
    </row>
    <row r="999" spans="2:8" ht="18" customHeight="1" x14ac:dyDescent="0.15">
      <c r="B999" s="140"/>
      <c r="C999" s="141"/>
      <c r="D999" s="141"/>
      <c r="E999" s="141"/>
      <c r="F999" s="142"/>
      <c r="G999" s="143"/>
      <c r="H999" s="149"/>
    </row>
    <row r="1000" spans="2:8" ht="18" customHeight="1" x14ac:dyDescent="0.15">
      <c r="B1000" s="140"/>
      <c r="C1000" s="141"/>
      <c r="D1000" s="141"/>
      <c r="E1000" s="141"/>
      <c r="F1000" s="142"/>
      <c r="G1000" s="143"/>
      <c r="H1000" s="148"/>
    </row>
    <row r="1001" spans="2:8" ht="18" customHeight="1" x14ac:dyDescent="0.15">
      <c r="B1001" s="140"/>
      <c r="C1001" s="141"/>
      <c r="D1001" s="141"/>
      <c r="E1001" s="141"/>
      <c r="F1001" s="142"/>
      <c r="G1001" s="143"/>
      <c r="H1001" s="148"/>
    </row>
    <row r="1002" spans="2:8" ht="18" customHeight="1" x14ac:dyDescent="0.15">
      <c r="B1002" s="140"/>
      <c r="C1002" s="141"/>
      <c r="D1002" s="141"/>
      <c r="E1002" s="141"/>
      <c r="F1002" s="142"/>
      <c r="G1002" s="143"/>
      <c r="H1002" s="148"/>
    </row>
    <row r="1003" spans="2:8" ht="18" customHeight="1" x14ac:dyDescent="0.15">
      <c r="B1003" s="140"/>
      <c r="C1003" s="141"/>
      <c r="D1003" s="141"/>
      <c r="E1003" s="141"/>
      <c r="F1003" s="142"/>
      <c r="G1003" s="143"/>
      <c r="H1003" s="148"/>
    </row>
    <row r="1004" spans="2:8" ht="18" customHeight="1" x14ac:dyDescent="0.15">
      <c r="B1004" s="140"/>
      <c r="C1004" s="141"/>
      <c r="D1004" s="141"/>
      <c r="E1004" s="141"/>
      <c r="F1004" s="142"/>
      <c r="G1004" s="143"/>
      <c r="H1004" s="148"/>
    </row>
    <row r="1005" spans="2:8" ht="18" customHeight="1" x14ac:dyDescent="0.15">
      <c r="B1005" s="140"/>
      <c r="C1005" s="141"/>
      <c r="D1005" s="141"/>
      <c r="E1005" s="141"/>
      <c r="F1005" s="142"/>
      <c r="G1005" s="143"/>
      <c r="H1005" s="148"/>
    </row>
    <row r="1006" spans="2:8" ht="18" customHeight="1" x14ac:dyDescent="0.15">
      <c r="B1006" s="140"/>
      <c r="C1006" s="141"/>
      <c r="D1006" s="141"/>
      <c r="E1006" s="141"/>
      <c r="F1006" s="142"/>
      <c r="G1006" s="143"/>
      <c r="H1006" s="148"/>
    </row>
    <row r="1007" spans="2:8" ht="18" customHeight="1" x14ac:dyDescent="0.15">
      <c r="B1007" s="140"/>
      <c r="C1007" s="141"/>
      <c r="D1007" s="141"/>
      <c r="E1007" s="141"/>
      <c r="F1007" s="142"/>
      <c r="G1007" s="143"/>
      <c r="H1007" s="148"/>
    </row>
    <row r="1008" spans="2:8" ht="18" customHeight="1" x14ac:dyDescent="0.15">
      <c r="B1008" s="140"/>
      <c r="C1008" s="141"/>
      <c r="D1008" s="141"/>
      <c r="E1008" s="141"/>
      <c r="F1008" s="142"/>
      <c r="G1008" s="143"/>
      <c r="H1008" s="148"/>
    </row>
    <row r="1009" spans="2:8" ht="18" customHeight="1" x14ac:dyDescent="0.15">
      <c r="B1009" s="140"/>
      <c r="C1009" s="141"/>
      <c r="D1009" s="141"/>
      <c r="E1009" s="141"/>
      <c r="F1009" s="142"/>
      <c r="G1009" s="143"/>
      <c r="H1009" s="148"/>
    </row>
    <row r="1010" spans="2:8" ht="18" customHeight="1" x14ac:dyDescent="0.15">
      <c r="B1010" s="140"/>
      <c r="C1010" s="141"/>
      <c r="D1010" s="141"/>
      <c r="E1010" s="141"/>
      <c r="F1010" s="142"/>
      <c r="G1010" s="143"/>
      <c r="H1010" s="148"/>
    </row>
    <row r="1011" spans="2:8" ht="18" customHeight="1" x14ac:dyDescent="0.15">
      <c r="B1011" s="140"/>
      <c r="C1011" s="141"/>
      <c r="D1011" s="141"/>
      <c r="E1011" s="141"/>
      <c r="F1011" s="142"/>
      <c r="G1011" s="143"/>
      <c r="H1011" s="148"/>
    </row>
    <row r="1012" spans="2:8" ht="18" customHeight="1" x14ac:dyDescent="0.15">
      <c r="B1012" s="140"/>
      <c r="C1012" s="141"/>
      <c r="D1012" s="141"/>
      <c r="E1012" s="141"/>
      <c r="F1012" s="142"/>
      <c r="G1012" s="143"/>
      <c r="H1012" s="148"/>
    </row>
    <row r="1013" spans="2:8" ht="18" customHeight="1" x14ac:dyDescent="0.15">
      <c r="B1013" s="140"/>
      <c r="C1013" s="141"/>
      <c r="D1013" s="141"/>
      <c r="E1013" s="141"/>
      <c r="F1013" s="142"/>
      <c r="G1013" s="143"/>
      <c r="H1013" s="148"/>
    </row>
    <row r="1014" spans="2:8" ht="18" customHeight="1" x14ac:dyDescent="0.15">
      <c r="B1014" s="140"/>
      <c r="C1014" s="141"/>
      <c r="D1014" s="141"/>
      <c r="E1014" s="141"/>
      <c r="F1014" s="142"/>
      <c r="G1014" s="143"/>
      <c r="H1014" s="148"/>
    </row>
    <row r="1015" spans="2:8" ht="18" customHeight="1" x14ac:dyDescent="0.15">
      <c r="B1015" s="140"/>
      <c r="C1015" s="141"/>
      <c r="D1015" s="141"/>
      <c r="E1015" s="141"/>
      <c r="F1015" s="142"/>
      <c r="G1015" s="143"/>
      <c r="H1015" s="148"/>
    </row>
    <row r="1016" spans="2:8" ht="18" customHeight="1" x14ac:dyDescent="0.15">
      <c r="B1016" s="140"/>
      <c r="C1016" s="141"/>
      <c r="D1016" s="141"/>
      <c r="E1016" s="141"/>
      <c r="F1016" s="142"/>
      <c r="G1016" s="143"/>
      <c r="H1016" s="149"/>
    </row>
    <row r="1017" spans="2:8" ht="18" customHeight="1" x14ac:dyDescent="0.15">
      <c r="B1017" s="140"/>
      <c r="C1017" s="141"/>
      <c r="D1017" s="141"/>
      <c r="E1017" s="141"/>
      <c r="F1017" s="142"/>
      <c r="G1017" s="143"/>
      <c r="H1017" s="148"/>
    </row>
    <row r="1018" spans="2:8" ht="18" customHeight="1" x14ac:dyDescent="0.15">
      <c r="B1018" s="140"/>
      <c r="C1018" s="141"/>
      <c r="D1018" s="141"/>
      <c r="E1018" s="141"/>
      <c r="F1018" s="142"/>
      <c r="G1018" s="143"/>
      <c r="H1018" s="148"/>
    </row>
    <row r="1019" spans="2:8" ht="18" customHeight="1" x14ac:dyDescent="0.15">
      <c r="B1019" s="140"/>
      <c r="C1019" s="141"/>
      <c r="D1019" s="141"/>
      <c r="E1019" s="141"/>
      <c r="F1019" s="142"/>
      <c r="G1019" s="143"/>
      <c r="H1019" s="148"/>
    </row>
    <row r="1020" spans="2:8" ht="18" customHeight="1" x14ac:dyDescent="0.15">
      <c r="B1020" s="140"/>
      <c r="C1020" s="141"/>
      <c r="D1020" s="141"/>
      <c r="E1020" s="141"/>
      <c r="F1020" s="142"/>
      <c r="G1020" s="143"/>
      <c r="H1020" s="148"/>
    </row>
    <row r="1021" spans="2:8" ht="18" customHeight="1" x14ac:dyDescent="0.15">
      <c r="B1021" s="140"/>
      <c r="C1021" s="141"/>
      <c r="D1021" s="141"/>
      <c r="E1021" s="141"/>
      <c r="F1021" s="142"/>
      <c r="G1021" s="143"/>
      <c r="H1021" s="148"/>
    </row>
    <row r="1022" spans="2:8" ht="18" customHeight="1" x14ac:dyDescent="0.15">
      <c r="B1022" s="140"/>
      <c r="C1022" s="141"/>
      <c r="D1022" s="141"/>
      <c r="E1022" s="141"/>
      <c r="F1022" s="142"/>
      <c r="G1022" s="143"/>
      <c r="H1022" s="149"/>
    </row>
    <row r="1023" spans="2:8" ht="18" customHeight="1" x14ac:dyDescent="0.15">
      <c r="B1023" s="140"/>
      <c r="C1023" s="141"/>
      <c r="D1023" s="141"/>
      <c r="E1023" s="141"/>
      <c r="F1023" s="142"/>
      <c r="G1023" s="143"/>
      <c r="H1023" s="148"/>
    </row>
    <row r="1024" spans="2:8" ht="18" customHeight="1" x14ac:dyDescent="0.15">
      <c r="B1024" s="140"/>
      <c r="C1024" s="141"/>
      <c r="D1024" s="141"/>
      <c r="E1024" s="141"/>
      <c r="F1024" s="142"/>
      <c r="G1024" s="143"/>
      <c r="H1024" s="148"/>
    </row>
    <row r="1025" spans="2:8" ht="18" customHeight="1" x14ac:dyDescent="0.15">
      <c r="B1025" s="140"/>
      <c r="C1025" s="141"/>
      <c r="D1025" s="141"/>
      <c r="E1025" s="141"/>
      <c r="F1025" s="142"/>
      <c r="G1025" s="143"/>
      <c r="H1025" s="148"/>
    </row>
    <row r="1026" spans="2:8" ht="18" customHeight="1" x14ac:dyDescent="0.15">
      <c r="B1026" s="140"/>
      <c r="C1026" s="141"/>
      <c r="D1026" s="141"/>
      <c r="E1026" s="141"/>
      <c r="F1026" s="142"/>
      <c r="G1026" s="143"/>
      <c r="H1026" s="148"/>
    </row>
    <row r="1027" spans="2:8" ht="18" customHeight="1" x14ac:dyDescent="0.15">
      <c r="B1027" s="140"/>
      <c r="C1027" s="141"/>
      <c r="D1027" s="141"/>
      <c r="E1027" s="141"/>
      <c r="F1027" s="142"/>
      <c r="G1027" s="143"/>
      <c r="H1027" s="148"/>
    </row>
    <row r="1028" spans="2:8" ht="18" customHeight="1" x14ac:dyDescent="0.15">
      <c r="B1028" s="140"/>
      <c r="C1028" s="141"/>
      <c r="D1028" s="141"/>
      <c r="E1028" s="141"/>
      <c r="F1028" s="142"/>
      <c r="G1028" s="143"/>
      <c r="H1028" s="148"/>
    </row>
    <row r="1029" spans="2:8" ht="18" customHeight="1" x14ac:dyDescent="0.15">
      <c r="B1029" s="140"/>
      <c r="C1029" s="141"/>
      <c r="D1029" s="141"/>
      <c r="E1029" s="141"/>
      <c r="F1029" s="142"/>
      <c r="G1029" s="143"/>
      <c r="H1029" s="148"/>
    </row>
    <row r="1030" spans="2:8" ht="18" customHeight="1" x14ac:dyDescent="0.15">
      <c r="B1030" s="140"/>
      <c r="C1030" s="141"/>
      <c r="D1030" s="141"/>
      <c r="E1030" s="141"/>
      <c r="F1030" s="142"/>
      <c r="G1030" s="143"/>
      <c r="H1030" s="148"/>
    </row>
    <row r="1031" spans="2:8" ht="18" customHeight="1" x14ac:dyDescent="0.15">
      <c r="B1031" s="140"/>
      <c r="C1031" s="141"/>
      <c r="D1031" s="141"/>
      <c r="E1031" s="141"/>
      <c r="F1031" s="142"/>
      <c r="G1031" s="143"/>
      <c r="H1031" s="148"/>
    </row>
    <row r="1032" spans="2:8" ht="18" customHeight="1" x14ac:dyDescent="0.15">
      <c r="B1032" s="140"/>
      <c r="C1032" s="141"/>
      <c r="D1032" s="141"/>
      <c r="E1032" s="141"/>
      <c r="F1032" s="142"/>
      <c r="G1032" s="143"/>
      <c r="H1032" s="148"/>
    </row>
    <row r="1033" spans="2:8" ht="18" customHeight="1" x14ac:dyDescent="0.15">
      <c r="B1033" s="140"/>
      <c r="C1033" s="141"/>
      <c r="D1033" s="141"/>
      <c r="E1033" s="141"/>
      <c r="F1033" s="142"/>
      <c r="G1033" s="143"/>
      <c r="H1033" s="148"/>
    </row>
    <row r="1034" spans="2:8" ht="18" customHeight="1" x14ac:dyDescent="0.15">
      <c r="B1034" s="140"/>
      <c r="C1034" s="141"/>
      <c r="D1034" s="141"/>
      <c r="E1034" s="141"/>
      <c r="F1034" s="142"/>
      <c r="G1034" s="143"/>
      <c r="H1034" s="148"/>
    </row>
    <row r="1035" spans="2:8" ht="18" customHeight="1" x14ac:dyDescent="0.15">
      <c r="B1035" s="140"/>
      <c r="C1035" s="141"/>
      <c r="D1035" s="141"/>
      <c r="E1035" s="141"/>
      <c r="F1035" s="142"/>
      <c r="G1035" s="143"/>
      <c r="H1035" s="148"/>
    </row>
    <row r="1036" spans="2:8" ht="18" customHeight="1" x14ac:dyDescent="0.15">
      <c r="B1036" s="140"/>
      <c r="C1036" s="141"/>
      <c r="D1036" s="141"/>
      <c r="E1036" s="141"/>
      <c r="F1036" s="142"/>
      <c r="G1036" s="143"/>
      <c r="H1036" s="148"/>
    </row>
    <row r="1037" spans="2:8" ht="18" customHeight="1" x14ac:dyDescent="0.15">
      <c r="B1037" s="140"/>
      <c r="C1037" s="141"/>
      <c r="D1037" s="141"/>
      <c r="E1037" s="141"/>
      <c r="F1037" s="142"/>
      <c r="G1037" s="143"/>
      <c r="H1037" s="148"/>
    </row>
    <row r="1038" spans="2:8" ht="18" customHeight="1" x14ac:dyDescent="0.15">
      <c r="B1038" s="140"/>
      <c r="C1038" s="141"/>
      <c r="D1038" s="141"/>
      <c r="E1038" s="141"/>
      <c r="F1038" s="142"/>
      <c r="G1038" s="143"/>
      <c r="H1038" s="148"/>
    </row>
    <row r="1039" spans="2:8" ht="18" customHeight="1" x14ac:dyDescent="0.15">
      <c r="B1039" s="140"/>
      <c r="C1039" s="141"/>
      <c r="D1039" s="141"/>
      <c r="E1039" s="141"/>
      <c r="F1039" s="142"/>
      <c r="G1039" s="143"/>
      <c r="H1039" s="148"/>
    </row>
    <row r="1040" spans="2:8" ht="18" customHeight="1" x14ac:dyDescent="0.15">
      <c r="B1040" s="140"/>
      <c r="C1040" s="141"/>
      <c r="D1040" s="141"/>
      <c r="E1040" s="141"/>
      <c r="F1040" s="142"/>
      <c r="G1040" s="143"/>
      <c r="H1040" s="148"/>
    </row>
    <row r="1041" spans="2:8" ht="18" customHeight="1" x14ac:dyDescent="0.15">
      <c r="B1041" s="140"/>
      <c r="C1041" s="141"/>
      <c r="D1041" s="141"/>
      <c r="E1041" s="141"/>
      <c r="F1041" s="142"/>
      <c r="G1041" s="143"/>
      <c r="H1041" s="148"/>
    </row>
    <row r="1042" spans="2:8" ht="18" customHeight="1" x14ac:dyDescent="0.15">
      <c r="B1042" s="140"/>
      <c r="C1042" s="141"/>
      <c r="D1042" s="141"/>
      <c r="E1042" s="141"/>
      <c r="F1042" s="142"/>
      <c r="G1042" s="143"/>
      <c r="H1042" s="148"/>
    </row>
    <row r="1043" spans="2:8" ht="18" customHeight="1" x14ac:dyDescent="0.15">
      <c r="B1043" s="140"/>
      <c r="C1043" s="141"/>
      <c r="D1043" s="141"/>
      <c r="E1043" s="141"/>
      <c r="F1043" s="142"/>
      <c r="G1043" s="143"/>
      <c r="H1043" s="148"/>
    </row>
    <row r="1044" spans="2:8" ht="18" customHeight="1" x14ac:dyDescent="0.15">
      <c r="B1044" s="140"/>
      <c r="C1044" s="141"/>
      <c r="D1044" s="141"/>
      <c r="E1044" s="141"/>
      <c r="F1044" s="142"/>
      <c r="G1044" s="143"/>
      <c r="H1044" s="148"/>
    </row>
    <row r="1045" spans="2:8" ht="18" customHeight="1" x14ac:dyDescent="0.15">
      <c r="B1045" s="140"/>
      <c r="C1045" s="141"/>
      <c r="D1045" s="141"/>
      <c r="E1045" s="141"/>
      <c r="F1045" s="142"/>
      <c r="G1045" s="143"/>
      <c r="H1045" s="148"/>
    </row>
    <row r="1046" spans="2:8" ht="18" customHeight="1" x14ac:dyDescent="0.15">
      <c r="B1046" s="140"/>
      <c r="C1046" s="141"/>
      <c r="D1046" s="141"/>
      <c r="E1046" s="141"/>
      <c r="F1046" s="142"/>
      <c r="G1046" s="143"/>
      <c r="H1046" s="148"/>
    </row>
    <row r="1047" spans="2:8" ht="18" customHeight="1" x14ac:dyDescent="0.15">
      <c r="B1047" s="140"/>
      <c r="C1047" s="141"/>
      <c r="D1047" s="141"/>
      <c r="E1047" s="141"/>
      <c r="F1047" s="142"/>
      <c r="G1047" s="143"/>
      <c r="H1047" s="148"/>
    </row>
    <row r="1048" spans="2:8" ht="18" customHeight="1" x14ac:dyDescent="0.15">
      <c r="B1048" s="140"/>
      <c r="C1048" s="141"/>
      <c r="D1048" s="141"/>
      <c r="E1048" s="141"/>
      <c r="F1048" s="142"/>
      <c r="G1048" s="143"/>
      <c r="H1048" s="148"/>
    </row>
    <row r="1049" spans="2:8" ht="18" customHeight="1" x14ac:dyDescent="0.15">
      <c r="B1049" s="140"/>
      <c r="C1049" s="141"/>
      <c r="D1049" s="141"/>
      <c r="E1049" s="141"/>
      <c r="F1049" s="142"/>
      <c r="G1049" s="143"/>
      <c r="H1049" s="148"/>
    </row>
    <row r="1050" spans="2:8" ht="18" customHeight="1" x14ac:dyDescent="0.15">
      <c r="B1050" s="140"/>
      <c r="C1050" s="141"/>
      <c r="D1050" s="141"/>
      <c r="E1050" s="141"/>
      <c r="F1050" s="142"/>
      <c r="G1050" s="143"/>
      <c r="H1050" s="148"/>
    </row>
    <row r="1051" spans="2:8" ht="18" customHeight="1" x14ac:dyDescent="0.15">
      <c r="B1051" s="140"/>
      <c r="C1051" s="141"/>
      <c r="D1051" s="141"/>
      <c r="E1051" s="141"/>
      <c r="F1051" s="142"/>
      <c r="G1051" s="143"/>
      <c r="H1051" s="148"/>
    </row>
    <row r="1052" spans="2:8" ht="18" customHeight="1" x14ac:dyDescent="0.15">
      <c r="B1052" s="140"/>
      <c r="C1052" s="141"/>
      <c r="D1052" s="141"/>
      <c r="E1052" s="141"/>
      <c r="F1052" s="142"/>
      <c r="G1052" s="143"/>
      <c r="H1052" s="148"/>
    </row>
    <row r="1053" spans="2:8" ht="18" customHeight="1" x14ac:dyDescent="0.15">
      <c r="B1053" s="140"/>
      <c r="C1053" s="141"/>
      <c r="D1053" s="141"/>
      <c r="E1053" s="141"/>
      <c r="F1053" s="142"/>
      <c r="G1053" s="143"/>
      <c r="H1053" s="148"/>
    </row>
    <row r="1054" spans="2:8" ht="18" customHeight="1" x14ac:dyDescent="0.15">
      <c r="B1054" s="140"/>
      <c r="C1054" s="141"/>
      <c r="D1054" s="141"/>
      <c r="E1054" s="141"/>
      <c r="F1054" s="142"/>
      <c r="G1054" s="143"/>
      <c r="H1054" s="148"/>
    </row>
    <row r="1055" spans="2:8" ht="18" customHeight="1" x14ac:dyDescent="0.15">
      <c r="B1055" s="140"/>
      <c r="C1055" s="141"/>
      <c r="D1055" s="141"/>
      <c r="E1055" s="141"/>
      <c r="F1055" s="142"/>
      <c r="G1055" s="143"/>
      <c r="H1055" s="148"/>
    </row>
    <row r="1056" spans="2:8" ht="18" customHeight="1" x14ac:dyDescent="0.15">
      <c r="B1056" s="140"/>
      <c r="C1056" s="141"/>
      <c r="D1056" s="141"/>
      <c r="E1056" s="141"/>
      <c r="F1056" s="142"/>
      <c r="G1056" s="143"/>
      <c r="H1056" s="148"/>
    </row>
    <row r="1057" spans="2:8" ht="18" customHeight="1" x14ac:dyDescent="0.15">
      <c r="B1057" s="140"/>
      <c r="C1057" s="141"/>
      <c r="D1057" s="141"/>
      <c r="E1057" s="141"/>
      <c r="F1057" s="142"/>
      <c r="G1057" s="143"/>
      <c r="H1057" s="148"/>
    </row>
    <row r="1058" spans="2:8" ht="18" customHeight="1" x14ac:dyDescent="0.15">
      <c r="B1058" s="140"/>
      <c r="C1058" s="141"/>
      <c r="D1058" s="141"/>
      <c r="E1058" s="141"/>
      <c r="F1058" s="142"/>
      <c r="G1058" s="143"/>
      <c r="H1058" s="148"/>
    </row>
    <row r="1059" spans="2:8" ht="18" customHeight="1" x14ac:dyDescent="0.15">
      <c r="B1059" s="140"/>
      <c r="C1059" s="141"/>
      <c r="D1059" s="141"/>
      <c r="E1059" s="141"/>
      <c r="F1059" s="142"/>
      <c r="G1059" s="143"/>
      <c r="H1059" s="148"/>
    </row>
    <row r="1060" spans="2:8" ht="18" customHeight="1" x14ac:dyDescent="0.15">
      <c r="B1060" s="140"/>
      <c r="C1060" s="141"/>
      <c r="D1060" s="141"/>
      <c r="E1060" s="141"/>
      <c r="F1060" s="142"/>
      <c r="G1060" s="143"/>
      <c r="H1060" s="148"/>
    </row>
    <row r="1061" spans="2:8" ht="18" customHeight="1" x14ac:dyDescent="0.15">
      <c r="B1061" s="140"/>
      <c r="C1061" s="141"/>
      <c r="D1061" s="141"/>
      <c r="E1061" s="141"/>
      <c r="F1061" s="142"/>
      <c r="G1061" s="143"/>
      <c r="H1061" s="148"/>
    </row>
    <row r="1062" spans="2:8" ht="18" customHeight="1" x14ac:dyDescent="0.15">
      <c r="B1062" s="140"/>
      <c r="C1062" s="141"/>
      <c r="D1062" s="141"/>
      <c r="E1062" s="141"/>
      <c r="F1062" s="142"/>
      <c r="G1062" s="143"/>
      <c r="H1062" s="148"/>
    </row>
    <row r="1063" spans="2:8" ht="18" customHeight="1" x14ac:dyDescent="0.15">
      <c r="B1063" s="140"/>
      <c r="C1063" s="141"/>
      <c r="D1063" s="141"/>
      <c r="E1063" s="141"/>
      <c r="F1063" s="142"/>
      <c r="G1063" s="143"/>
      <c r="H1063" s="148"/>
    </row>
    <row r="1064" spans="2:8" ht="18" customHeight="1" x14ac:dyDescent="0.15">
      <c r="B1064" s="140"/>
      <c r="C1064" s="141"/>
      <c r="D1064" s="141"/>
      <c r="E1064" s="141"/>
      <c r="F1064" s="142"/>
      <c r="G1064" s="143"/>
      <c r="H1064" s="148"/>
    </row>
    <row r="1065" spans="2:8" ht="18" customHeight="1" x14ac:dyDescent="0.15">
      <c r="B1065" s="140"/>
      <c r="C1065" s="141"/>
      <c r="D1065" s="141"/>
      <c r="E1065" s="141"/>
      <c r="F1065" s="142"/>
      <c r="G1065" s="143"/>
      <c r="H1065" s="148"/>
    </row>
    <row r="1066" spans="2:8" ht="18" customHeight="1" x14ac:dyDescent="0.15">
      <c r="B1066" s="140"/>
      <c r="C1066" s="141"/>
      <c r="D1066" s="141"/>
      <c r="E1066" s="141"/>
      <c r="F1066" s="142"/>
      <c r="G1066" s="143"/>
      <c r="H1066" s="148"/>
    </row>
    <row r="1067" spans="2:8" ht="18" customHeight="1" x14ac:dyDescent="0.15">
      <c r="B1067" s="140"/>
      <c r="C1067" s="141"/>
      <c r="D1067" s="141"/>
      <c r="E1067" s="141"/>
      <c r="F1067" s="142"/>
      <c r="G1067" s="143"/>
      <c r="H1067" s="149"/>
    </row>
    <row r="1068" spans="2:8" ht="18" customHeight="1" x14ac:dyDescent="0.15">
      <c r="B1068" s="140"/>
      <c r="C1068" s="141"/>
      <c r="D1068" s="141"/>
      <c r="E1068" s="141"/>
      <c r="F1068" s="142"/>
      <c r="G1068" s="143"/>
      <c r="H1068" s="148"/>
    </row>
    <row r="1069" spans="2:8" ht="18" customHeight="1" x14ac:dyDescent="0.15">
      <c r="B1069" s="140"/>
      <c r="C1069" s="141"/>
      <c r="D1069" s="141"/>
      <c r="E1069" s="141"/>
      <c r="F1069" s="142"/>
      <c r="G1069" s="143"/>
      <c r="H1069" s="148"/>
    </row>
    <row r="1070" spans="2:8" ht="18" customHeight="1" x14ac:dyDescent="0.15">
      <c r="B1070" s="140"/>
      <c r="C1070" s="141"/>
      <c r="D1070" s="141"/>
      <c r="E1070" s="141"/>
      <c r="F1070" s="142"/>
      <c r="G1070" s="143"/>
      <c r="H1070" s="148"/>
    </row>
    <row r="1071" spans="2:8" ht="18" customHeight="1" x14ac:dyDescent="0.15">
      <c r="B1071" s="140"/>
      <c r="C1071" s="141"/>
      <c r="D1071" s="141"/>
      <c r="E1071" s="141"/>
      <c r="F1071" s="142"/>
      <c r="G1071" s="143"/>
      <c r="H1071" s="148"/>
    </row>
    <row r="1072" spans="2:8" ht="18" customHeight="1" x14ac:dyDescent="0.15">
      <c r="B1072" s="140"/>
      <c r="C1072" s="141"/>
      <c r="D1072" s="141"/>
      <c r="E1072" s="141"/>
      <c r="F1072" s="142"/>
      <c r="G1072" s="143"/>
      <c r="H1072" s="148"/>
    </row>
    <row r="1073" spans="2:8" ht="18" customHeight="1" x14ac:dyDescent="0.15">
      <c r="B1073" s="140"/>
      <c r="C1073" s="141"/>
      <c r="D1073" s="141"/>
      <c r="E1073" s="141"/>
      <c r="F1073" s="142"/>
      <c r="G1073" s="143"/>
      <c r="H1073" s="148"/>
    </row>
    <row r="1074" spans="2:8" ht="18" customHeight="1" x14ac:dyDescent="0.15">
      <c r="B1074" s="140"/>
      <c r="C1074" s="141"/>
      <c r="D1074" s="141"/>
      <c r="E1074" s="141"/>
      <c r="F1074" s="142"/>
      <c r="G1074" s="143"/>
      <c r="H1074" s="148"/>
    </row>
    <row r="1075" spans="2:8" ht="18" customHeight="1" x14ac:dyDescent="0.15">
      <c r="B1075" s="140"/>
      <c r="C1075" s="141"/>
      <c r="D1075" s="141"/>
      <c r="E1075" s="141"/>
      <c r="F1075" s="142"/>
      <c r="G1075" s="143"/>
      <c r="H1075" s="148"/>
    </row>
    <row r="1076" spans="2:8" ht="18" customHeight="1" x14ac:dyDescent="0.15">
      <c r="B1076" s="140"/>
      <c r="C1076" s="141"/>
      <c r="D1076" s="141"/>
      <c r="E1076" s="141"/>
      <c r="F1076" s="142"/>
      <c r="G1076" s="143"/>
      <c r="H1076" s="148"/>
    </row>
    <row r="1077" spans="2:8" ht="18" customHeight="1" x14ac:dyDescent="0.15">
      <c r="B1077" s="140"/>
      <c r="C1077" s="141"/>
      <c r="D1077" s="141"/>
      <c r="E1077" s="141"/>
      <c r="F1077" s="142"/>
      <c r="G1077" s="143"/>
      <c r="H1077" s="148"/>
    </row>
    <row r="1078" spans="2:8" ht="18" customHeight="1" x14ac:dyDescent="0.15">
      <c r="B1078" s="140"/>
      <c r="C1078" s="141"/>
      <c r="D1078" s="141"/>
      <c r="E1078" s="141"/>
      <c r="F1078" s="142"/>
      <c r="G1078" s="143"/>
      <c r="H1078" s="148"/>
    </row>
    <row r="1079" spans="2:8" ht="18" customHeight="1" x14ac:dyDescent="0.15">
      <c r="B1079" s="140"/>
      <c r="C1079" s="141"/>
      <c r="D1079" s="141"/>
      <c r="E1079" s="141"/>
      <c r="F1079" s="142"/>
      <c r="G1079" s="143"/>
      <c r="H1079" s="148"/>
    </row>
    <row r="1080" spans="2:8" ht="18" customHeight="1" x14ac:dyDescent="0.15">
      <c r="B1080" s="140"/>
      <c r="C1080" s="141"/>
      <c r="D1080" s="141"/>
      <c r="E1080" s="141"/>
      <c r="F1080" s="142"/>
      <c r="G1080" s="143"/>
      <c r="H1080" s="148"/>
    </row>
    <row r="1081" spans="2:8" ht="18" customHeight="1" x14ac:dyDescent="0.15">
      <c r="B1081" s="140"/>
      <c r="C1081" s="141"/>
      <c r="D1081" s="141"/>
      <c r="E1081" s="141"/>
      <c r="F1081" s="142"/>
      <c r="G1081" s="143"/>
      <c r="H1081" s="148"/>
    </row>
    <row r="1082" spans="2:8" ht="18" customHeight="1" x14ac:dyDescent="0.15">
      <c r="B1082" s="140"/>
      <c r="C1082" s="141"/>
      <c r="D1082" s="141"/>
      <c r="E1082" s="141"/>
      <c r="F1082" s="142"/>
      <c r="G1082" s="143"/>
      <c r="H1082" s="148"/>
    </row>
    <row r="1083" spans="2:8" ht="18" customHeight="1" x14ac:dyDescent="0.15">
      <c r="B1083" s="140"/>
      <c r="C1083" s="141"/>
      <c r="D1083" s="141"/>
      <c r="E1083" s="141"/>
      <c r="F1083" s="142"/>
      <c r="G1083" s="143"/>
      <c r="H1083" s="148"/>
    </row>
    <row r="1084" spans="2:8" ht="18" customHeight="1" x14ac:dyDescent="0.15">
      <c r="B1084" s="140"/>
      <c r="C1084" s="141"/>
      <c r="D1084" s="141"/>
      <c r="E1084" s="141"/>
      <c r="F1084" s="142"/>
      <c r="G1084" s="143"/>
      <c r="H1084" s="149"/>
    </row>
    <row r="1085" spans="2:8" ht="18" customHeight="1" x14ac:dyDescent="0.15">
      <c r="B1085" s="140"/>
      <c r="C1085" s="141"/>
      <c r="D1085" s="141"/>
      <c r="E1085" s="141"/>
      <c r="F1085" s="142"/>
      <c r="G1085" s="143"/>
      <c r="H1085" s="148"/>
    </row>
    <row r="1086" spans="2:8" ht="18" customHeight="1" x14ac:dyDescent="0.15">
      <c r="B1086" s="140"/>
      <c r="C1086" s="141"/>
      <c r="D1086" s="141"/>
      <c r="E1086" s="141"/>
      <c r="F1086" s="142"/>
      <c r="G1086" s="143"/>
      <c r="H1086" s="148"/>
    </row>
    <row r="1087" spans="2:8" ht="18" customHeight="1" x14ac:dyDescent="0.15">
      <c r="B1087" s="140"/>
      <c r="C1087" s="141"/>
      <c r="D1087" s="141"/>
      <c r="E1087" s="141"/>
      <c r="F1087" s="142"/>
      <c r="G1087" s="143"/>
      <c r="H1087" s="148"/>
    </row>
    <row r="1088" spans="2:8" ht="18" customHeight="1" x14ac:dyDescent="0.15">
      <c r="B1088" s="140"/>
      <c r="C1088" s="141"/>
      <c r="D1088" s="141"/>
      <c r="E1088" s="141"/>
      <c r="F1088" s="142"/>
      <c r="G1088" s="143"/>
      <c r="H1088" s="149"/>
    </row>
    <row r="1089" spans="2:8" ht="18" customHeight="1" x14ac:dyDescent="0.15">
      <c r="B1089" s="140"/>
      <c r="C1089" s="141"/>
      <c r="D1089" s="141"/>
      <c r="E1089" s="141"/>
      <c r="F1089" s="142"/>
      <c r="G1089" s="143"/>
      <c r="H1089" s="148"/>
    </row>
    <row r="1090" spans="2:8" ht="18" customHeight="1" x14ac:dyDescent="0.15">
      <c r="B1090" s="140"/>
      <c r="C1090" s="141"/>
      <c r="D1090" s="141"/>
      <c r="E1090" s="141"/>
      <c r="F1090" s="142"/>
      <c r="G1090" s="143"/>
      <c r="H1090" s="148"/>
    </row>
    <row r="1091" spans="2:8" ht="18" customHeight="1" x14ac:dyDescent="0.15">
      <c r="B1091" s="140"/>
      <c r="C1091" s="141"/>
      <c r="D1091" s="141"/>
      <c r="E1091" s="141"/>
      <c r="F1091" s="142"/>
      <c r="G1091" s="143"/>
      <c r="H1091" s="148"/>
    </row>
    <row r="1092" spans="2:8" ht="18" customHeight="1" x14ac:dyDescent="0.15">
      <c r="B1092" s="140"/>
      <c r="C1092" s="141"/>
      <c r="D1092" s="141"/>
      <c r="E1092" s="141"/>
      <c r="F1092" s="142"/>
      <c r="G1092" s="143"/>
      <c r="H1092" s="148"/>
    </row>
    <row r="1093" spans="2:8" ht="18" customHeight="1" x14ac:dyDescent="0.15">
      <c r="B1093" s="140"/>
      <c r="C1093" s="141"/>
      <c r="D1093" s="141"/>
      <c r="E1093" s="141"/>
      <c r="F1093" s="142"/>
      <c r="G1093" s="143"/>
      <c r="H1093" s="148"/>
    </row>
    <row r="1094" spans="2:8" ht="18" customHeight="1" x14ac:dyDescent="0.15">
      <c r="B1094" s="140"/>
      <c r="C1094" s="141"/>
      <c r="D1094" s="141"/>
      <c r="E1094" s="141"/>
      <c r="F1094" s="142"/>
      <c r="G1094" s="143"/>
      <c r="H1094" s="148"/>
    </row>
    <row r="1095" spans="2:8" ht="18" customHeight="1" x14ac:dyDescent="0.15">
      <c r="B1095" s="140"/>
      <c r="C1095" s="141"/>
      <c r="D1095" s="141"/>
      <c r="E1095" s="141"/>
      <c r="F1095" s="142"/>
      <c r="G1095" s="143"/>
      <c r="H1095" s="148"/>
    </row>
    <row r="1096" spans="2:8" ht="18" customHeight="1" x14ac:dyDescent="0.15">
      <c r="B1096" s="140"/>
      <c r="C1096" s="141"/>
      <c r="D1096" s="141"/>
      <c r="E1096" s="141"/>
      <c r="F1096" s="142"/>
      <c r="G1096" s="143"/>
      <c r="H1096" s="148"/>
    </row>
    <row r="1097" spans="2:8" ht="18" customHeight="1" x14ac:dyDescent="0.15">
      <c r="B1097" s="140"/>
      <c r="C1097" s="141"/>
      <c r="D1097" s="141"/>
      <c r="E1097" s="141"/>
      <c r="F1097" s="142"/>
      <c r="G1097" s="143"/>
      <c r="H1097" s="148"/>
    </row>
    <row r="1098" spans="2:8" ht="18" customHeight="1" x14ac:dyDescent="0.15">
      <c r="B1098" s="140"/>
      <c r="C1098" s="141"/>
      <c r="D1098" s="141"/>
      <c r="E1098" s="141"/>
      <c r="F1098" s="142"/>
      <c r="G1098" s="143"/>
      <c r="H1098" s="148"/>
    </row>
    <row r="1099" spans="2:8" ht="18" customHeight="1" x14ac:dyDescent="0.15">
      <c r="B1099" s="140"/>
      <c r="C1099" s="141"/>
      <c r="D1099" s="141"/>
      <c r="E1099" s="141"/>
      <c r="F1099" s="142"/>
      <c r="G1099" s="143"/>
      <c r="H1099" s="148"/>
    </row>
    <row r="1100" spans="2:8" ht="18" customHeight="1" x14ac:dyDescent="0.15">
      <c r="B1100" s="140"/>
      <c r="C1100" s="141"/>
      <c r="D1100" s="141"/>
      <c r="E1100" s="141"/>
      <c r="F1100" s="142"/>
      <c r="G1100" s="143"/>
      <c r="H1100" s="148"/>
    </row>
    <row r="1101" spans="2:8" ht="18" customHeight="1" x14ac:dyDescent="0.15">
      <c r="B1101" s="140"/>
      <c r="C1101" s="141"/>
      <c r="D1101" s="141"/>
      <c r="E1101" s="141"/>
      <c r="F1101" s="142"/>
      <c r="G1101" s="143"/>
      <c r="H1101" s="148"/>
    </row>
    <row r="1102" spans="2:8" ht="18" customHeight="1" x14ac:dyDescent="0.15">
      <c r="B1102" s="140"/>
      <c r="C1102" s="141"/>
      <c r="D1102" s="141"/>
      <c r="E1102" s="141"/>
      <c r="F1102" s="142"/>
      <c r="G1102" s="143"/>
      <c r="H1102" s="148"/>
    </row>
    <row r="1103" spans="2:8" ht="18" customHeight="1" x14ac:dyDescent="0.15">
      <c r="B1103" s="140"/>
      <c r="C1103" s="141"/>
      <c r="D1103" s="141"/>
      <c r="E1103" s="141"/>
      <c r="F1103" s="142"/>
      <c r="G1103" s="143"/>
      <c r="H1103" s="148"/>
    </row>
    <row r="1104" spans="2:8" ht="18" customHeight="1" x14ac:dyDescent="0.15">
      <c r="B1104" s="140"/>
      <c r="C1104" s="141"/>
      <c r="D1104" s="141"/>
      <c r="E1104" s="141"/>
      <c r="F1104" s="142"/>
      <c r="G1104" s="143"/>
      <c r="H1104" s="148"/>
    </row>
    <row r="1105" spans="2:8" ht="18" customHeight="1" x14ac:dyDescent="0.15">
      <c r="B1105" s="140"/>
      <c r="C1105" s="141"/>
      <c r="D1105" s="141"/>
      <c r="E1105" s="141"/>
      <c r="F1105" s="142"/>
      <c r="G1105" s="143"/>
      <c r="H1105" s="148"/>
    </row>
    <row r="1106" spans="2:8" ht="18" customHeight="1" x14ac:dyDescent="0.15">
      <c r="B1106" s="140"/>
      <c r="C1106" s="141"/>
      <c r="D1106" s="141"/>
      <c r="E1106" s="141"/>
      <c r="F1106" s="142"/>
      <c r="G1106" s="143"/>
      <c r="H1106" s="148"/>
    </row>
    <row r="1107" spans="2:8" ht="18" customHeight="1" x14ac:dyDescent="0.15">
      <c r="B1107" s="140"/>
      <c r="C1107" s="141"/>
      <c r="D1107" s="141"/>
      <c r="E1107" s="141"/>
      <c r="F1107" s="142"/>
      <c r="G1107" s="143"/>
      <c r="H1107" s="148"/>
    </row>
    <row r="1108" spans="2:8" ht="18" customHeight="1" x14ac:dyDescent="0.15">
      <c r="B1108" s="140"/>
      <c r="C1108" s="141"/>
      <c r="D1108" s="141"/>
      <c r="E1108" s="141"/>
      <c r="F1108" s="142"/>
      <c r="G1108" s="143"/>
      <c r="H1108" s="148"/>
    </row>
    <row r="1109" spans="2:8" ht="18" customHeight="1" x14ac:dyDescent="0.15">
      <c r="B1109" s="140"/>
      <c r="C1109" s="141"/>
      <c r="D1109" s="141"/>
      <c r="E1109" s="141"/>
      <c r="F1109" s="142"/>
      <c r="G1109" s="143"/>
      <c r="H1109" s="148"/>
    </row>
    <row r="1110" spans="2:8" ht="18" customHeight="1" x14ac:dyDescent="0.15">
      <c r="B1110" s="140"/>
      <c r="C1110" s="141"/>
      <c r="D1110" s="141"/>
      <c r="E1110" s="141"/>
      <c r="F1110" s="142"/>
      <c r="G1110" s="143"/>
      <c r="H1110" s="148"/>
    </row>
    <row r="1111" spans="2:8" ht="18" customHeight="1" x14ac:dyDescent="0.15">
      <c r="B1111" s="140"/>
      <c r="C1111" s="141"/>
      <c r="D1111" s="141"/>
      <c r="E1111" s="141"/>
      <c r="F1111" s="142"/>
      <c r="G1111" s="143"/>
      <c r="H1111" s="148"/>
    </row>
    <row r="1112" spans="2:8" ht="18" customHeight="1" x14ac:dyDescent="0.15">
      <c r="B1112" s="140"/>
      <c r="C1112" s="141"/>
      <c r="D1112" s="141"/>
      <c r="E1112" s="141"/>
      <c r="F1112" s="142"/>
      <c r="G1112" s="143"/>
      <c r="H1112" s="148"/>
    </row>
    <row r="1113" spans="2:8" ht="18" customHeight="1" x14ac:dyDescent="0.15">
      <c r="B1113" s="140"/>
      <c r="C1113" s="141"/>
      <c r="D1113" s="141"/>
      <c r="E1113" s="141"/>
      <c r="F1113" s="142"/>
      <c r="G1113" s="143"/>
      <c r="H1113" s="148"/>
    </row>
    <row r="1114" spans="2:8" ht="18" customHeight="1" x14ac:dyDescent="0.15">
      <c r="B1114" s="140"/>
      <c r="C1114" s="141"/>
      <c r="D1114" s="141"/>
      <c r="E1114" s="141"/>
      <c r="F1114" s="142"/>
      <c r="G1114" s="143"/>
      <c r="H1114" s="148"/>
    </row>
    <row r="1115" spans="2:8" ht="18" customHeight="1" x14ac:dyDescent="0.15">
      <c r="B1115" s="140"/>
      <c r="C1115" s="141"/>
      <c r="D1115" s="141"/>
      <c r="E1115" s="141"/>
      <c r="F1115" s="142"/>
      <c r="G1115" s="143"/>
      <c r="H1115" s="148"/>
    </row>
    <row r="1116" spans="2:8" ht="18" customHeight="1" x14ac:dyDescent="0.15">
      <c r="B1116" s="140"/>
      <c r="C1116" s="141"/>
      <c r="D1116" s="141"/>
      <c r="E1116" s="141"/>
      <c r="F1116" s="142"/>
      <c r="G1116" s="143"/>
      <c r="H1116" s="148"/>
    </row>
    <row r="1117" spans="2:8" ht="18" customHeight="1" x14ac:dyDescent="0.15">
      <c r="B1117" s="140"/>
      <c r="C1117" s="141"/>
      <c r="D1117" s="141"/>
      <c r="E1117" s="141"/>
      <c r="F1117" s="142"/>
      <c r="G1117" s="143"/>
      <c r="H1117" s="148"/>
    </row>
    <row r="1118" spans="2:8" ht="18" customHeight="1" x14ac:dyDescent="0.15">
      <c r="B1118" s="140"/>
      <c r="C1118" s="141"/>
      <c r="D1118" s="141"/>
      <c r="E1118" s="141"/>
      <c r="F1118" s="142"/>
      <c r="G1118" s="143"/>
      <c r="H1118" s="148"/>
    </row>
    <row r="1119" spans="2:8" ht="18" customHeight="1" x14ac:dyDescent="0.15">
      <c r="B1119" s="140"/>
      <c r="C1119" s="141"/>
      <c r="D1119" s="141"/>
      <c r="E1119" s="141"/>
      <c r="F1119" s="142"/>
      <c r="G1119" s="143"/>
      <c r="H1119" s="148"/>
    </row>
    <row r="1120" spans="2:8" ht="18" customHeight="1" x14ac:dyDescent="0.15">
      <c r="B1120" s="140"/>
      <c r="C1120" s="141"/>
      <c r="D1120" s="141"/>
      <c r="E1120" s="141"/>
      <c r="F1120" s="142"/>
      <c r="G1120" s="143"/>
      <c r="H1120" s="148"/>
    </row>
    <row r="1121" spans="2:8" ht="18" customHeight="1" x14ac:dyDescent="0.15">
      <c r="B1121" s="140"/>
      <c r="C1121" s="141"/>
      <c r="D1121" s="141"/>
      <c r="E1121" s="141"/>
      <c r="F1121" s="142"/>
      <c r="G1121" s="143"/>
      <c r="H1121" s="148"/>
    </row>
    <row r="1122" spans="2:8" ht="18" customHeight="1" x14ac:dyDescent="0.15">
      <c r="B1122" s="140"/>
      <c r="C1122" s="141"/>
      <c r="D1122" s="141"/>
      <c r="E1122" s="141"/>
      <c r="F1122" s="142"/>
      <c r="G1122" s="143"/>
      <c r="H1122" s="148"/>
    </row>
    <row r="1123" spans="2:8" ht="18" customHeight="1" x14ac:dyDescent="0.15">
      <c r="B1123" s="140"/>
      <c r="C1123" s="141"/>
      <c r="D1123" s="141"/>
      <c r="E1123" s="141"/>
      <c r="F1123" s="142"/>
      <c r="G1123" s="143"/>
      <c r="H1123" s="148"/>
    </row>
    <row r="1124" spans="2:8" ht="18" customHeight="1" x14ac:dyDescent="0.15">
      <c r="B1124" s="140"/>
      <c r="C1124" s="141"/>
      <c r="D1124" s="141"/>
      <c r="E1124" s="141"/>
      <c r="F1124" s="142"/>
      <c r="G1124" s="143"/>
      <c r="H1124" s="148"/>
    </row>
    <row r="1125" spans="2:8" ht="18" customHeight="1" x14ac:dyDescent="0.15">
      <c r="B1125" s="140"/>
      <c r="C1125" s="141"/>
      <c r="D1125" s="141"/>
      <c r="E1125" s="141"/>
      <c r="F1125" s="142"/>
      <c r="G1125" s="143"/>
      <c r="H1125" s="148"/>
    </row>
    <row r="1126" spans="2:8" ht="18" customHeight="1" x14ac:dyDescent="0.15">
      <c r="B1126" s="140"/>
      <c r="C1126" s="141"/>
      <c r="D1126" s="141"/>
      <c r="E1126" s="141"/>
      <c r="F1126" s="142"/>
      <c r="G1126" s="143"/>
      <c r="H1126" s="148"/>
    </row>
    <row r="1127" spans="2:8" ht="18" customHeight="1" x14ac:dyDescent="0.15">
      <c r="B1127" s="140"/>
      <c r="C1127" s="141"/>
      <c r="D1127" s="141"/>
      <c r="E1127" s="141"/>
      <c r="F1127" s="142"/>
      <c r="G1127" s="143"/>
      <c r="H1127" s="148"/>
    </row>
    <row r="1128" spans="2:8" ht="18" customHeight="1" x14ac:dyDescent="0.15">
      <c r="B1128" s="140"/>
      <c r="C1128" s="141"/>
      <c r="D1128" s="141"/>
      <c r="E1128" s="141"/>
      <c r="F1128" s="142"/>
      <c r="G1128" s="143"/>
      <c r="H1128" s="148"/>
    </row>
    <row r="1129" spans="2:8" ht="18" customHeight="1" x14ac:dyDescent="0.15">
      <c r="B1129" s="140"/>
      <c r="C1129" s="141"/>
      <c r="D1129" s="141"/>
      <c r="E1129" s="141"/>
      <c r="F1129" s="142"/>
      <c r="G1129" s="143"/>
      <c r="H1129" s="148"/>
    </row>
    <row r="1130" spans="2:8" ht="18" customHeight="1" x14ac:dyDescent="0.15">
      <c r="B1130" s="140"/>
      <c r="C1130" s="141"/>
      <c r="D1130" s="141"/>
      <c r="E1130" s="141"/>
      <c r="F1130" s="142"/>
      <c r="G1130" s="143"/>
      <c r="H1130" s="148"/>
    </row>
    <row r="1131" spans="2:8" ht="18" customHeight="1" x14ac:dyDescent="0.15">
      <c r="B1131" s="140"/>
      <c r="C1131" s="141"/>
      <c r="D1131" s="141"/>
      <c r="E1131" s="141"/>
      <c r="F1131" s="142"/>
      <c r="G1131" s="143"/>
      <c r="H1131" s="148"/>
    </row>
    <row r="1132" spans="2:8" ht="18" customHeight="1" x14ac:dyDescent="0.15">
      <c r="B1132" s="140"/>
      <c r="C1132" s="141"/>
      <c r="D1132" s="141"/>
      <c r="E1132" s="141"/>
      <c r="F1132" s="142"/>
      <c r="G1132" s="143"/>
      <c r="H1132" s="148"/>
    </row>
    <row r="1133" spans="2:8" ht="18" customHeight="1" x14ac:dyDescent="0.15">
      <c r="B1133" s="140"/>
      <c r="C1133" s="141"/>
      <c r="D1133" s="141"/>
      <c r="E1133" s="141"/>
      <c r="F1133" s="142"/>
      <c r="G1133" s="143"/>
      <c r="H1133" s="148"/>
    </row>
    <row r="1134" spans="2:8" ht="18" customHeight="1" x14ac:dyDescent="0.15">
      <c r="B1134" s="140"/>
      <c r="C1134" s="141"/>
      <c r="D1134" s="141"/>
      <c r="E1134" s="141"/>
      <c r="F1134" s="142"/>
      <c r="G1134" s="143"/>
      <c r="H1134" s="148"/>
    </row>
    <row r="1135" spans="2:8" ht="18" customHeight="1" x14ac:dyDescent="0.15">
      <c r="B1135" s="140"/>
      <c r="C1135" s="141"/>
      <c r="D1135" s="141"/>
      <c r="E1135" s="141"/>
      <c r="F1135" s="142"/>
      <c r="G1135" s="143"/>
      <c r="H1135" s="148"/>
    </row>
    <row r="1136" spans="2:8" ht="18" customHeight="1" x14ac:dyDescent="0.15">
      <c r="B1136" s="140"/>
      <c r="C1136" s="141"/>
      <c r="D1136" s="141"/>
      <c r="E1136" s="141"/>
      <c r="F1136" s="142"/>
      <c r="G1136" s="143"/>
      <c r="H1136" s="148"/>
    </row>
    <row r="1137" spans="2:8" ht="18" customHeight="1" x14ac:dyDescent="0.15">
      <c r="B1137" s="140"/>
      <c r="C1137" s="141"/>
      <c r="D1137" s="141"/>
      <c r="E1137" s="141"/>
      <c r="F1137" s="142"/>
      <c r="G1137" s="143"/>
      <c r="H1137" s="148"/>
    </row>
    <row r="1138" spans="2:8" ht="18" customHeight="1" x14ac:dyDescent="0.15">
      <c r="B1138" s="140"/>
      <c r="C1138" s="141"/>
      <c r="D1138" s="141"/>
      <c r="E1138" s="141"/>
      <c r="F1138" s="142"/>
      <c r="G1138" s="143"/>
      <c r="H1138" s="148"/>
    </row>
    <row r="1139" spans="2:8" ht="18" customHeight="1" x14ac:dyDescent="0.15">
      <c r="B1139" s="140"/>
      <c r="C1139" s="141"/>
      <c r="D1139" s="141"/>
      <c r="E1139" s="141"/>
      <c r="F1139" s="142"/>
      <c r="G1139" s="143"/>
      <c r="H1139" s="148"/>
    </row>
    <row r="1140" spans="2:8" ht="18" customHeight="1" x14ac:dyDescent="0.15">
      <c r="B1140" s="140"/>
      <c r="C1140" s="141"/>
      <c r="D1140" s="141"/>
      <c r="E1140" s="141"/>
      <c r="F1140" s="142"/>
      <c r="G1140" s="143"/>
      <c r="H1140" s="148"/>
    </row>
    <row r="1141" spans="2:8" ht="18" customHeight="1" x14ac:dyDescent="0.15">
      <c r="B1141" s="140"/>
      <c r="C1141" s="141"/>
      <c r="D1141" s="141"/>
      <c r="E1141" s="141"/>
      <c r="F1141" s="142"/>
      <c r="G1141" s="143"/>
      <c r="H1141" s="148"/>
    </row>
    <row r="1142" spans="2:8" ht="18" customHeight="1" x14ac:dyDescent="0.15">
      <c r="B1142" s="140"/>
      <c r="C1142" s="141"/>
      <c r="D1142" s="141"/>
      <c r="E1142" s="141"/>
      <c r="F1142" s="142"/>
      <c r="G1142" s="143"/>
      <c r="H1142" s="148"/>
    </row>
    <row r="1143" spans="2:8" ht="18" customHeight="1" x14ac:dyDescent="0.15">
      <c r="B1143" s="140"/>
      <c r="C1143" s="141"/>
      <c r="D1143" s="141"/>
      <c r="E1143" s="141"/>
      <c r="F1143" s="142"/>
      <c r="G1143" s="143"/>
      <c r="H1143" s="148"/>
    </row>
    <row r="1144" spans="2:8" ht="18" customHeight="1" x14ac:dyDescent="0.15">
      <c r="B1144" s="140"/>
      <c r="C1144" s="141"/>
      <c r="D1144" s="141"/>
      <c r="E1144" s="141"/>
      <c r="F1144" s="142"/>
      <c r="G1144" s="143"/>
      <c r="H1144" s="148"/>
    </row>
    <row r="1145" spans="2:8" ht="18" customHeight="1" x14ac:dyDescent="0.15">
      <c r="B1145" s="140"/>
      <c r="C1145" s="141"/>
      <c r="D1145" s="141"/>
      <c r="E1145" s="141"/>
      <c r="F1145" s="142"/>
      <c r="G1145" s="143"/>
      <c r="H1145" s="148"/>
    </row>
    <row r="1146" spans="2:8" ht="18" customHeight="1" x14ac:dyDescent="0.15">
      <c r="B1146" s="140"/>
      <c r="C1146" s="141"/>
      <c r="D1146" s="141"/>
      <c r="E1146" s="141"/>
      <c r="F1146" s="142"/>
      <c r="G1146" s="143"/>
      <c r="H1146" s="148"/>
    </row>
    <row r="1147" spans="2:8" ht="18" customHeight="1" x14ac:dyDescent="0.15">
      <c r="B1147" s="140"/>
      <c r="C1147" s="141"/>
      <c r="D1147" s="141"/>
      <c r="E1147" s="141"/>
      <c r="F1147" s="142"/>
      <c r="G1147" s="143"/>
      <c r="H1147" s="148"/>
    </row>
    <row r="1148" spans="2:8" ht="18" customHeight="1" x14ac:dyDescent="0.15">
      <c r="B1148" s="140"/>
      <c r="C1148" s="141"/>
      <c r="D1148" s="141"/>
      <c r="E1148" s="141"/>
      <c r="F1148" s="142"/>
      <c r="G1148" s="143"/>
      <c r="H1148" s="148"/>
    </row>
    <row r="1149" spans="2:8" ht="18" customHeight="1" x14ac:dyDescent="0.15">
      <c r="B1149" s="140"/>
      <c r="C1149" s="141"/>
      <c r="D1149" s="141"/>
      <c r="E1149" s="141"/>
      <c r="F1149" s="142"/>
      <c r="G1149" s="143"/>
      <c r="H1149" s="148"/>
    </row>
    <row r="1150" spans="2:8" ht="18" customHeight="1" x14ac:dyDescent="0.15">
      <c r="B1150" s="140"/>
      <c r="C1150" s="141"/>
      <c r="D1150" s="141"/>
      <c r="E1150" s="141"/>
      <c r="F1150" s="142"/>
      <c r="G1150" s="143"/>
      <c r="H1150" s="148"/>
    </row>
    <row r="1151" spans="2:8" ht="18" customHeight="1" x14ac:dyDescent="0.15">
      <c r="B1151" s="140"/>
      <c r="C1151" s="141"/>
      <c r="D1151" s="141"/>
      <c r="E1151" s="141"/>
      <c r="F1151" s="142"/>
      <c r="G1151" s="143"/>
      <c r="H1151" s="148"/>
    </row>
    <row r="1152" spans="2:8" ht="18" customHeight="1" x14ac:dyDescent="0.15">
      <c r="B1152" s="140"/>
      <c r="C1152" s="141"/>
      <c r="D1152" s="141"/>
      <c r="E1152" s="141"/>
      <c r="F1152" s="142"/>
      <c r="G1152" s="143"/>
      <c r="H1152" s="148"/>
    </row>
    <row r="1153" spans="2:8" ht="18" customHeight="1" x14ac:dyDescent="0.15">
      <c r="B1153" s="140"/>
      <c r="C1153" s="141"/>
      <c r="D1153" s="141"/>
      <c r="E1153" s="141"/>
      <c r="F1153" s="142"/>
      <c r="G1153" s="143"/>
      <c r="H1153" s="148"/>
    </row>
    <row r="1154" spans="2:8" ht="18" customHeight="1" x14ac:dyDescent="0.15">
      <c r="B1154" s="140"/>
      <c r="C1154" s="141"/>
      <c r="D1154" s="141"/>
      <c r="E1154" s="141"/>
      <c r="F1154" s="142"/>
      <c r="G1154" s="143"/>
      <c r="H1154" s="148"/>
    </row>
    <row r="1155" spans="2:8" ht="18" customHeight="1" x14ac:dyDescent="0.15">
      <c r="B1155" s="140"/>
      <c r="C1155" s="141"/>
      <c r="D1155" s="141"/>
      <c r="E1155" s="141"/>
      <c r="F1155" s="142"/>
      <c r="G1155" s="143"/>
      <c r="H1155" s="148"/>
    </row>
    <row r="1156" spans="2:8" ht="18" customHeight="1" x14ac:dyDescent="0.15">
      <c r="B1156" s="140"/>
      <c r="C1156" s="141"/>
      <c r="D1156" s="141"/>
      <c r="E1156" s="141"/>
      <c r="F1156" s="142"/>
      <c r="G1156" s="143"/>
      <c r="H1156" s="148"/>
    </row>
    <row r="1157" spans="2:8" ht="18" customHeight="1" x14ac:dyDescent="0.15">
      <c r="B1157" s="140"/>
      <c r="C1157" s="141"/>
      <c r="D1157" s="141"/>
      <c r="E1157" s="141"/>
      <c r="F1157" s="142"/>
      <c r="G1157" s="143"/>
      <c r="H1157" s="148"/>
    </row>
    <row r="1158" spans="2:8" ht="18" customHeight="1" x14ac:dyDescent="0.15">
      <c r="B1158" s="140"/>
      <c r="C1158" s="141"/>
      <c r="D1158" s="141"/>
      <c r="E1158" s="141"/>
      <c r="F1158" s="142"/>
      <c r="G1158" s="143"/>
      <c r="H1158" s="148"/>
    </row>
    <row r="1159" spans="2:8" ht="18" customHeight="1" x14ac:dyDescent="0.15">
      <c r="B1159" s="140"/>
      <c r="C1159" s="141"/>
      <c r="D1159" s="141"/>
      <c r="E1159" s="141"/>
      <c r="F1159" s="142"/>
      <c r="G1159" s="143"/>
      <c r="H1159" s="148"/>
    </row>
    <row r="1160" spans="2:8" ht="18" customHeight="1" x14ac:dyDescent="0.15">
      <c r="B1160" s="140"/>
      <c r="C1160" s="141"/>
      <c r="D1160" s="141"/>
      <c r="E1160" s="141"/>
      <c r="F1160" s="142"/>
      <c r="G1160" s="143"/>
      <c r="H1160" s="148"/>
    </row>
    <row r="1161" spans="2:8" ht="18" customHeight="1" x14ac:dyDescent="0.15">
      <c r="B1161" s="140"/>
      <c r="C1161" s="141"/>
      <c r="D1161" s="141"/>
      <c r="E1161" s="141"/>
      <c r="F1161" s="142"/>
      <c r="G1161" s="143"/>
      <c r="H1161" s="148"/>
    </row>
    <row r="1162" spans="2:8" ht="18" customHeight="1" x14ac:dyDescent="0.15">
      <c r="B1162" s="140"/>
      <c r="C1162" s="141"/>
      <c r="D1162" s="141"/>
      <c r="E1162" s="141"/>
      <c r="F1162" s="142"/>
      <c r="G1162" s="143"/>
      <c r="H1162" s="148"/>
    </row>
    <row r="1163" spans="2:8" ht="18" customHeight="1" x14ac:dyDescent="0.15">
      <c r="B1163" s="140"/>
      <c r="C1163" s="141"/>
      <c r="D1163" s="141"/>
      <c r="E1163" s="141"/>
      <c r="F1163" s="142"/>
      <c r="G1163" s="143"/>
      <c r="H1163" s="148"/>
    </row>
    <row r="1164" spans="2:8" ht="18" customHeight="1" x14ac:dyDescent="0.15">
      <c r="B1164" s="140"/>
      <c r="C1164" s="141"/>
      <c r="D1164" s="141"/>
      <c r="E1164" s="141"/>
      <c r="F1164" s="142"/>
      <c r="G1164" s="143"/>
      <c r="H1164" s="148"/>
    </row>
    <row r="1165" spans="2:8" ht="18" customHeight="1" x14ac:dyDescent="0.15">
      <c r="B1165" s="140"/>
      <c r="C1165" s="141"/>
      <c r="D1165" s="141"/>
      <c r="E1165" s="141"/>
      <c r="F1165" s="142"/>
      <c r="G1165" s="143"/>
      <c r="H1165" s="148"/>
    </row>
    <row r="1166" spans="2:8" ht="18" customHeight="1" x14ac:dyDescent="0.15">
      <c r="B1166" s="140"/>
      <c r="C1166" s="141"/>
      <c r="D1166" s="141"/>
      <c r="E1166" s="141"/>
      <c r="F1166" s="142"/>
      <c r="G1166" s="143"/>
      <c r="H1166" s="148"/>
    </row>
    <row r="1167" spans="2:8" ht="18" customHeight="1" x14ac:dyDescent="0.15">
      <c r="B1167" s="140"/>
      <c r="C1167" s="141"/>
      <c r="D1167" s="141"/>
      <c r="E1167" s="141"/>
      <c r="F1167" s="142"/>
      <c r="G1167" s="143"/>
      <c r="H1167" s="148"/>
    </row>
    <row r="1168" spans="2:8" ht="18" customHeight="1" x14ac:dyDescent="0.15">
      <c r="B1168" s="140"/>
      <c r="C1168" s="141"/>
      <c r="D1168" s="141"/>
      <c r="E1168" s="141"/>
      <c r="F1168" s="142"/>
      <c r="G1168" s="143"/>
      <c r="H1168" s="148"/>
    </row>
    <row r="1169" spans="2:8" ht="18" customHeight="1" x14ac:dyDescent="0.15">
      <c r="B1169" s="140"/>
      <c r="C1169" s="141"/>
      <c r="D1169" s="141"/>
      <c r="E1169" s="141"/>
      <c r="F1169" s="142"/>
      <c r="G1169" s="143"/>
      <c r="H1169" s="148"/>
    </row>
    <row r="1170" spans="2:8" ht="18" customHeight="1" x14ac:dyDescent="0.15">
      <c r="B1170" s="140"/>
      <c r="C1170" s="141"/>
      <c r="D1170" s="141"/>
      <c r="E1170" s="141"/>
      <c r="F1170" s="142"/>
      <c r="G1170" s="143"/>
      <c r="H1170" s="148"/>
    </row>
    <row r="1171" spans="2:8" ht="18" customHeight="1" x14ac:dyDescent="0.15">
      <c r="B1171" s="140"/>
      <c r="C1171" s="141"/>
      <c r="D1171" s="141"/>
      <c r="E1171" s="141"/>
      <c r="F1171" s="142"/>
      <c r="G1171" s="143"/>
      <c r="H1171" s="148"/>
    </row>
    <row r="1172" spans="2:8" ht="18" customHeight="1" x14ac:dyDescent="0.15">
      <c r="B1172" s="140"/>
      <c r="C1172" s="141"/>
      <c r="D1172" s="141"/>
      <c r="E1172" s="141"/>
      <c r="F1172" s="142"/>
      <c r="G1172" s="143"/>
      <c r="H1172" s="148"/>
    </row>
    <row r="1173" spans="2:8" ht="18" customHeight="1" x14ac:dyDescent="0.15">
      <c r="B1173" s="140"/>
      <c r="C1173" s="141"/>
      <c r="D1173" s="141"/>
      <c r="E1173" s="141"/>
      <c r="F1173" s="142"/>
      <c r="G1173" s="143"/>
      <c r="H1173" s="148"/>
    </row>
    <row r="1174" spans="2:8" ht="18" customHeight="1" x14ac:dyDescent="0.15">
      <c r="B1174" s="140"/>
      <c r="C1174" s="141"/>
      <c r="D1174" s="141"/>
      <c r="E1174" s="141"/>
      <c r="F1174" s="142"/>
      <c r="G1174" s="143"/>
      <c r="H1174" s="148"/>
    </row>
    <row r="1175" spans="2:8" ht="18" customHeight="1" x14ac:dyDescent="0.15">
      <c r="B1175" s="140"/>
      <c r="C1175" s="141"/>
      <c r="D1175" s="141"/>
      <c r="E1175" s="141"/>
      <c r="F1175" s="142"/>
      <c r="G1175" s="143"/>
      <c r="H1175" s="148"/>
    </row>
    <row r="1176" spans="2:8" ht="18" customHeight="1" x14ac:dyDescent="0.15">
      <c r="B1176" s="140"/>
      <c r="C1176" s="141"/>
      <c r="D1176" s="141"/>
      <c r="E1176" s="141"/>
      <c r="F1176" s="142"/>
      <c r="G1176" s="143"/>
      <c r="H1176" s="148"/>
    </row>
    <row r="1177" spans="2:8" ht="18" customHeight="1" x14ac:dyDescent="0.15">
      <c r="B1177" s="140"/>
      <c r="C1177" s="141"/>
      <c r="D1177" s="141"/>
      <c r="E1177" s="141"/>
      <c r="F1177" s="142"/>
      <c r="G1177" s="143"/>
      <c r="H1177" s="148"/>
    </row>
    <row r="1178" spans="2:8" ht="18" customHeight="1" x14ac:dyDescent="0.15">
      <c r="B1178" s="140"/>
      <c r="C1178" s="141"/>
      <c r="D1178" s="141"/>
      <c r="E1178" s="141"/>
      <c r="F1178" s="142"/>
      <c r="G1178" s="143"/>
      <c r="H1178" s="148"/>
    </row>
    <row r="1179" spans="2:8" ht="18" customHeight="1" x14ac:dyDescent="0.15">
      <c r="B1179" s="140"/>
      <c r="C1179" s="141"/>
      <c r="D1179" s="141"/>
      <c r="E1179" s="141"/>
      <c r="F1179" s="142"/>
      <c r="G1179" s="143"/>
      <c r="H1179" s="148"/>
    </row>
    <row r="1180" spans="2:8" ht="18" customHeight="1" x14ac:dyDescent="0.15">
      <c r="B1180" s="140"/>
      <c r="C1180" s="141"/>
      <c r="D1180" s="141"/>
      <c r="E1180" s="141"/>
      <c r="F1180" s="142"/>
      <c r="G1180" s="143"/>
      <c r="H1180" s="148"/>
    </row>
    <row r="1181" spans="2:8" ht="18" customHeight="1" x14ac:dyDescent="0.15">
      <c r="B1181" s="140"/>
      <c r="C1181" s="141"/>
      <c r="D1181" s="141"/>
      <c r="E1181" s="141"/>
      <c r="F1181" s="142"/>
      <c r="G1181" s="143"/>
      <c r="H1181" s="148"/>
    </row>
    <row r="1182" spans="2:8" ht="18" customHeight="1" x14ac:dyDescent="0.15">
      <c r="B1182" s="140"/>
      <c r="C1182" s="141"/>
      <c r="D1182" s="141"/>
      <c r="E1182" s="141"/>
      <c r="F1182" s="142"/>
      <c r="G1182" s="143"/>
      <c r="H1182" s="148"/>
    </row>
    <row r="1183" spans="2:8" ht="18" customHeight="1" x14ac:dyDescent="0.15">
      <c r="B1183" s="140"/>
      <c r="C1183" s="141"/>
      <c r="D1183" s="141"/>
      <c r="E1183" s="141"/>
      <c r="F1183" s="142"/>
      <c r="G1183" s="143"/>
      <c r="H1183" s="148"/>
    </row>
    <row r="1184" spans="2:8" ht="18" customHeight="1" x14ac:dyDescent="0.15">
      <c r="B1184" s="140"/>
      <c r="C1184" s="141"/>
      <c r="D1184" s="141"/>
      <c r="E1184" s="141"/>
      <c r="F1184" s="142"/>
      <c r="G1184" s="143"/>
      <c r="H1184" s="148"/>
    </row>
    <row r="1185" spans="2:8" ht="18" customHeight="1" x14ac:dyDescent="0.15">
      <c r="B1185" s="140"/>
      <c r="C1185" s="141"/>
      <c r="D1185" s="141"/>
      <c r="E1185" s="141"/>
      <c r="F1185" s="142"/>
      <c r="G1185" s="143"/>
      <c r="H1185" s="148"/>
    </row>
    <row r="1186" spans="2:8" ht="18" customHeight="1" x14ac:dyDescent="0.15">
      <c r="B1186" s="140"/>
      <c r="C1186" s="141"/>
      <c r="D1186" s="141"/>
      <c r="E1186" s="141"/>
      <c r="F1186" s="142"/>
      <c r="G1186" s="143"/>
      <c r="H1186" s="148"/>
    </row>
    <row r="1187" spans="2:8" ht="18" customHeight="1" x14ac:dyDescent="0.15">
      <c r="B1187" s="140"/>
      <c r="C1187" s="141"/>
      <c r="D1187" s="141"/>
      <c r="E1187" s="141"/>
      <c r="F1187" s="142"/>
      <c r="G1187" s="143"/>
      <c r="H1187" s="148"/>
    </row>
    <row r="1188" spans="2:8" ht="18" customHeight="1" x14ac:dyDescent="0.15">
      <c r="B1188" s="140"/>
      <c r="C1188" s="141"/>
      <c r="D1188" s="141"/>
      <c r="E1188" s="141"/>
      <c r="F1188" s="142"/>
      <c r="G1188" s="143"/>
      <c r="H1188" s="148"/>
    </row>
    <row r="1189" spans="2:8" ht="18" customHeight="1" x14ac:dyDescent="0.15">
      <c r="B1189" s="140"/>
      <c r="C1189" s="141"/>
      <c r="D1189" s="141"/>
      <c r="E1189" s="141"/>
      <c r="F1189" s="142"/>
      <c r="G1189" s="143"/>
      <c r="H1189" s="148"/>
    </row>
    <row r="1190" spans="2:8" ht="18" customHeight="1" x14ac:dyDescent="0.15">
      <c r="B1190" s="140"/>
      <c r="C1190" s="141"/>
      <c r="D1190" s="141"/>
      <c r="E1190" s="141"/>
      <c r="F1190" s="142"/>
      <c r="G1190" s="143"/>
      <c r="H1190" s="148"/>
    </row>
    <row r="1191" spans="2:8" ht="18" customHeight="1" x14ac:dyDescent="0.15">
      <c r="B1191" s="140"/>
      <c r="C1191" s="141"/>
      <c r="D1191" s="141"/>
      <c r="E1191" s="141"/>
      <c r="F1191" s="142"/>
      <c r="G1191" s="143"/>
      <c r="H1191" s="148"/>
    </row>
    <row r="1192" spans="2:8" ht="18" customHeight="1" x14ac:dyDescent="0.15">
      <c r="B1192" s="140"/>
      <c r="C1192" s="141"/>
      <c r="D1192" s="141"/>
      <c r="E1192" s="141"/>
      <c r="F1192" s="142"/>
      <c r="G1192" s="143"/>
      <c r="H1192" s="148"/>
    </row>
    <row r="1193" spans="2:8" ht="18" customHeight="1" x14ac:dyDescent="0.15">
      <c r="B1193" s="140"/>
      <c r="C1193" s="141"/>
      <c r="D1193" s="141"/>
      <c r="E1193" s="141"/>
      <c r="F1193" s="142"/>
      <c r="G1193" s="143"/>
      <c r="H1193" s="149"/>
    </row>
    <row r="1194" spans="2:8" ht="18" customHeight="1" x14ac:dyDescent="0.15">
      <c r="B1194" s="140"/>
      <c r="C1194" s="141"/>
      <c r="D1194" s="141"/>
      <c r="E1194" s="141"/>
      <c r="F1194" s="142"/>
      <c r="G1194" s="143"/>
      <c r="H1194" s="148"/>
    </row>
    <row r="1195" spans="2:8" ht="18" customHeight="1" x14ac:dyDescent="0.15">
      <c r="B1195" s="140"/>
      <c r="C1195" s="141"/>
      <c r="D1195" s="141"/>
      <c r="E1195" s="141"/>
      <c r="F1195" s="142"/>
      <c r="G1195" s="143"/>
      <c r="H1195" s="148"/>
    </row>
    <row r="1196" spans="2:8" ht="18" customHeight="1" x14ac:dyDescent="0.15">
      <c r="B1196" s="140"/>
      <c r="C1196" s="141"/>
      <c r="D1196" s="141"/>
      <c r="E1196" s="141"/>
      <c r="F1196" s="142"/>
      <c r="G1196" s="143"/>
      <c r="H1196" s="149"/>
    </row>
    <row r="1197" spans="2:8" ht="18" customHeight="1" x14ac:dyDescent="0.15">
      <c r="B1197" s="140"/>
      <c r="C1197" s="141"/>
      <c r="D1197" s="141"/>
      <c r="E1197" s="141"/>
      <c r="F1197" s="142"/>
      <c r="G1197" s="143"/>
      <c r="H1197" s="148"/>
    </row>
    <row r="1198" spans="2:8" ht="18" customHeight="1" x14ac:dyDescent="0.15">
      <c r="B1198" s="140"/>
      <c r="C1198" s="141"/>
      <c r="D1198" s="141"/>
      <c r="E1198" s="141"/>
      <c r="F1198" s="142"/>
      <c r="G1198" s="143"/>
      <c r="H1198" s="148"/>
    </row>
    <row r="1199" spans="2:8" ht="18" customHeight="1" x14ac:dyDescent="0.15">
      <c r="B1199" s="140"/>
      <c r="C1199" s="141"/>
      <c r="D1199" s="141"/>
      <c r="E1199" s="141"/>
      <c r="F1199" s="142"/>
      <c r="G1199" s="143"/>
      <c r="H1199" s="148"/>
    </row>
    <row r="1200" spans="2:8" ht="18" customHeight="1" x14ac:dyDescent="0.15">
      <c r="B1200" s="140"/>
      <c r="C1200" s="141"/>
      <c r="D1200" s="141"/>
      <c r="E1200" s="141"/>
      <c r="F1200" s="142"/>
      <c r="G1200" s="143"/>
      <c r="H1200" s="149"/>
    </row>
    <row r="1201" spans="2:8" ht="18" customHeight="1" x14ac:dyDescent="0.15">
      <c r="B1201" s="140"/>
      <c r="C1201" s="141"/>
      <c r="D1201" s="141"/>
      <c r="E1201" s="141"/>
      <c r="F1201" s="142"/>
      <c r="G1201" s="143"/>
      <c r="H1201" s="148"/>
    </row>
    <row r="1202" spans="2:8" ht="18" customHeight="1" x14ac:dyDescent="0.15">
      <c r="B1202" s="140"/>
      <c r="C1202" s="141"/>
      <c r="D1202" s="141"/>
      <c r="E1202" s="141"/>
      <c r="F1202" s="142"/>
      <c r="G1202" s="143"/>
      <c r="H1202" s="148"/>
    </row>
    <row r="1203" spans="2:8" ht="18" customHeight="1" x14ac:dyDescent="0.15">
      <c r="B1203" s="140"/>
      <c r="C1203" s="141"/>
      <c r="D1203" s="141"/>
      <c r="E1203" s="141"/>
      <c r="F1203" s="142"/>
      <c r="G1203" s="143"/>
      <c r="H1203" s="148"/>
    </row>
    <row r="1204" spans="2:8" ht="18" customHeight="1" x14ac:dyDescent="0.15">
      <c r="B1204" s="140"/>
      <c r="C1204" s="141"/>
      <c r="D1204" s="141"/>
      <c r="E1204" s="141"/>
      <c r="F1204" s="142"/>
      <c r="G1204" s="143"/>
      <c r="H1204" s="148"/>
    </row>
    <row r="1205" spans="2:8" ht="18" customHeight="1" x14ac:dyDescent="0.15">
      <c r="B1205" s="140"/>
      <c r="C1205" s="141"/>
      <c r="D1205" s="141"/>
      <c r="E1205" s="141"/>
      <c r="F1205" s="142"/>
      <c r="G1205" s="143"/>
      <c r="H1205" s="148"/>
    </row>
    <row r="1206" spans="2:8" ht="18" customHeight="1" x14ac:dyDescent="0.15">
      <c r="B1206" s="140"/>
      <c r="C1206" s="141"/>
      <c r="D1206" s="141"/>
      <c r="E1206" s="141"/>
      <c r="F1206" s="142"/>
      <c r="G1206" s="143"/>
      <c r="H1206" s="148"/>
    </row>
    <row r="1207" spans="2:8" ht="18" customHeight="1" x14ac:dyDescent="0.15">
      <c r="B1207" s="140"/>
      <c r="C1207" s="141"/>
      <c r="D1207" s="141"/>
      <c r="E1207" s="141"/>
      <c r="F1207" s="142"/>
      <c r="G1207" s="143"/>
      <c r="H1207" s="148"/>
    </row>
    <row r="1208" spans="2:8" ht="18" customHeight="1" x14ac:dyDescent="0.15">
      <c r="B1208" s="140"/>
      <c r="C1208" s="141"/>
      <c r="D1208" s="141"/>
      <c r="E1208" s="141"/>
      <c r="F1208" s="142"/>
      <c r="G1208" s="143"/>
      <c r="H1208" s="148"/>
    </row>
    <row r="1209" spans="2:8" ht="18" customHeight="1" x14ac:dyDescent="0.15">
      <c r="B1209" s="140"/>
      <c r="C1209" s="141"/>
      <c r="D1209" s="141"/>
      <c r="E1209" s="141"/>
      <c r="F1209" s="142"/>
      <c r="G1209" s="143"/>
      <c r="H1209" s="148"/>
    </row>
    <row r="1210" spans="2:8" ht="18" customHeight="1" x14ac:dyDescent="0.15">
      <c r="B1210" s="140"/>
      <c r="C1210" s="141"/>
      <c r="D1210" s="141"/>
      <c r="E1210" s="141"/>
      <c r="F1210" s="142"/>
      <c r="G1210" s="143"/>
      <c r="H1210" s="148"/>
    </row>
    <row r="1211" spans="2:8" ht="18" customHeight="1" x14ac:dyDescent="0.15">
      <c r="B1211" s="140"/>
      <c r="C1211" s="141"/>
      <c r="D1211" s="141"/>
      <c r="E1211" s="141"/>
      <c r="F1211" s="142"/>
      <c r="G1211" s="143"/>
      <c r="H1211" s="148"/>
    </row>
    <row r="1212" spans="2:8" ht="18" customHeight="1" x14ac:dyDescent="0.15">
      <c r="B1212" s="140"/>
      <c r="C1212" s="141"/>
      <c r="D1212" s="141"/>
      <c r="E1212" s="141"/>
      <c r="F1212" s="142"/>
      <c r="G1212" s="143"/>
      <c r="H1212" s="148"/>
    </row>
    <row r="1213" spans="2:8" ht="18" customHeight="1" x14ac:dyDescent="0.15">
      <c r="B1213" s="140"/>
      <c r="C1213" s="141"/>
      <c r="D1213" s="141"/>
      <c r="E1213" s="141"/>
      <c r="F1213" s="142"/>
      <c r="G1213" s="143"/>
      <c r="H1213" s="148"/>
    </row>
    <row r="1214" spans="2:8" ht="18" customHeight="1" x14ac:dyDescent="0.15">
      <c r="B1214" s="140"/>
      <c r="C1214" s="141"/>
      <c r="D1214" s="141"/>
      <c r="E1214" s="141"/>
      <c r="F1214" s="142"/>
      <c r="G1214" s="143"/>
      <c r="H1214" s="148"/>
    </row>
    <row r="1215" spans="2:8" ht="18" customHeight="1" x14ac:dyDescent="0.15">
      <c r="B1215" s="140"/>
      <c r="C1215" s="141"/>
      <c r="D1215" s="141"/>
      <c r="E1215" s="141"/>
      <c r="F1215" s="142"/>
      <c r="G1215" s="143"/>
      <c r="H1215" s="148"/>
    </row>
    <row r="1216" spans="2:8" ht="18" customHeight="1" x14ac:dyDescent="0.15">
      <c r="B1216" s="140"/>
      <c r="C1216" s="141"/>
      <c r="D1216" s="141"/>
      <c r="E1216" s="141"/>
      <c r="F1216" s="142"/>
      <c r="G1216" s="143"/>
      <c r="H1216" s="148"/>
    </row>
    <row r="1217" spans="2:8" ht="18" customHeight="1" x14ac:dyDescent="0.15">
      <c r="B1217" s="140"/>
      <c r="C1217" s="141"/>
      <c r="D1217" s="141"/>
      <c r="E1217" s="141"/>
      <c r="F1217" s="142"/>
      <c r="G1217" s="143"/>
      <c r="H1217" s="148"/>
    </row>
    <row r="1218" spans="2:8" ht="18" customHeight="1" x14ac:dyDescent="0.15">
      <c r="B1218" s="140"/>
      <c r="C1218" s="141"/>
      <c r="D1218" s="141"/>
      <c r="E1218" s="141"/>
      <c r="F1218" s="142"/>
      <c r="G1218" s="143"/>
      <c r="H1218" s="148"/>
    </row>
    <row r="1219" spans="2:8" ht="18" customHeight="1" x14ac:dyDescent="0.15">
      <c r="B1219" s="140"/>
      <c r="C1219" s="141"/>
      <c r="D1219" s="141"/>
      <c r="E1219" s="141"/>
      <c r="F1219" s="142"/>
      <c r="G1219" s="143"/>
      <c r="H1219" s="149"/>
    </row>
    <row r="1220" spans="2:8" ht="18" customHeight="1" x14ac:dyDescent="0.15">
      <c r="B1220" s="140"/>
      <c r="C1220" s="141"/>
      <c r="D1220" s="141"/>
      <c r="E1220" s="141"/>
      <c r="F1220" s="142"/>
      <c r="G1220" s="143"/>
      <c r="H1220" s="148"/>
    </row>
    <row r="1221" spans="2:8" ht="18" customHeight="1" x14ac:dyDescent="0.15">
      <c r="B1221" s="140"/>
      <c r="C1221" s="141"/>
      <c r="D1221" s="141"/>
      <c r="E1221" s="141"/>
      <c r="F1221" s="142"/>
      <c r="G1221" s="143"/>
      <c r="H1221" s="148"/>
    </row>
    <row r="1222" spans="2:8" ht="18" customHeight="1" x14ac:dyDescent="0.15">
      <c r="B1222" s="140"/>
      <c r="C1222" s="141"/>
      <c r="D1222" s="141"/>
      <c r="E1222" s="141"/>
      <c r="F1222" s="142"/>
      <c r="G1222" s="143"/>
      <c r="H1222" s="148"/>
    </row>
    <row r="1223" spans="2:8" ht="18" customHeight="1" x14ac:dyDescent="0.15">
      <c r="B1223" s="140"/>
      <c r="C1223" s="141"/>
      <c r="D1223" s="141"/>
      <c r="E1223" s="141"/>
      <c r="F1223" s="142"/>
      <c r="G1223" s="143"/>
      <c r="H1223" s="148"/>
    </row>
    <row r="1224" spans="2:8" ht="18" customHeight="1" x14ac:dyDescent="0.15">
      <c r="B1224" s="140"/>
      <c r="C1224" s="141"/>
      <c r="D1224" s="141"/>
      <c r="E1224" s="141"/>
      <c r="F1224" s="142"/>
      <c r="G1224" s="143"/>
      <c r="H1224" s="148"/>
    </row>
    <row r="1225" spans="2:8" ht="18" customHeight="1" x14ac:dyDescent="0.15">
      <c r="B1225" s="140"/>
      <c r="C1225" s="141"/>
      <c r="D1225" s="141"/>
      <c r="E1225" s="141"/>
      <c r="F1225" s="142"/>
      <c r="G1225" s="143"/>
      <c r="H1225" s="148"/>
    </row>
    <row r="1226" spans="2:8" ht="18" customHeight="1" x14ac:dyDescent="0.15">
      <c r="B1226" s="140"/>
      <c r="C1226" s="141"/>
      <c r="D1226" s="141"/>
      <c r="E1226" s="141"/>
      <c r="F1226" s="142"/>
      <c r="G1226" s="143"/>
      <c r="H1226" s="149"/>
    </row>
    <row r="1227" spans="2:8" ht="18" customHeight="1" x14ac:dyDescent="0.15">
      <c r="B1227" s="140"/>
      <c r="C1227" s="141"/>
      <c r="D1227" s="141"/>
      <c r="E1227" s="141"/>
      <c r="F1227" s="142"/>
      <c r="G1227" s="143"/>
      <c r="H1227" s="148"/>
    </row>
    <row r="1228" spans="2:8" ht="18" customHeight="1" x14ac:dyDescent="0.15">
      <c r="B1228" s="140"/>
      <c r="C1228" s="141"/>
      <c r="D1228" s="141"/>
      <c r="E1228" s="141"/>
      <c r="F1228" s="142"/>
      <c r="G1228" s="143"/>
      <c r="H1228" s="148"/>
    </row>
    <row r="1229" spans="2:8" ht="18" customHeight="1" x14ac:dyDescent="0.15">
      <c r="B1229" s="140"/>
      <c r="C1229" s="141"/>
      <c r="D1229" s="141"/>
      <c r="E1229" s="141"/>
      <c r="F1229" s="142"/>
      <c r="G1229" s="143"/>
      <c r="H1229" s="148"/>
    </row>
    <row r="1230" spans="2:8" ht="18" customHeight="1" x14ac:dyDescent="0.15">
      <c r="B1230" s="140"/>
      <c r="C1230" s="141"/>
      <c r="D1230" s="141"/>
      <c r="E1230" s="141"/>
      <c r="F1230" s="142"/>
      <c r="G1230" s="143"/>
      <c r="H1230" s="148"/>
    </row>
    <row r="1231" spans="2:8" ht="18" customHeight="1" x14ac:dyDescent="0.15">
      <c r="B1231" s="140"/>
      <c r="C1231" s="141"/>
      <c r="D1231" s="141"/>
      <c r="E1231" s="141"/>
      <c r="F1231" s="142"/>
      <c r="G1231" s="143"/>
      <c r="H1231" s="148"/>
    </row>
    <row r="1232" spans="2:8" ht="18" customHeight="1" x14ac:dyDescent="0.15">
      <c r="B1232" s="140"/>
      <c r="C1232" s="141"/>
      <c r="D1232" s="141"/>
      <c r="E1232" s="141"/>
      <c r="F1232" s="142"/>
      <c r="G1232" s="143"/>
      <c r="H1232" s="148"/>
    </row>
    <row r="1233" spans="2:8" ht="18" customHeight="1" x14ac:dyDescent="0.15">
      <c r="B1233" s="140"/>
      <c r="C1233" s="141"/>
      <c r="D1233" s="141"/>
      <c r="E1233" s="141"/>
      <c r="F1233" s="142"/>
      <c r="G1233" s="143"/>
      <c r="H1233" s="148"/>
    </row>
    <row r="1234" spans="2:8" ht="18" customHeight="1" x14ac:dyDescent="0.15">
      <c r="B1234" s="140"/>
      <c r="C1234" s="141"/>
      <c r="D1234" s="141"/>
      <c r="E1234" s="141"/>
      <c r="F1234" s="142"/>
      <c r="G1234" s="143"/>
      <c r="H1234" s="148"/>
    </row>
    <row r="1235" spans="2:8" ht="18" customHeight="1" x14ac:dyDescent="0.15">
      <c r="B1235" s="140"/>
      <c r="C1235" s="141"/>
      <c r="D1235" s="141"/>
      <c r="E1235" s="141"/>
      <c r="F1235" s="142"/>
      <c r="G1235" s="143"/>
      <c r="H1235" s="148"/>
    </row>
    <row r="1236" spans="2:8" ht="18" customHeight="1" x14ac:dyDescent="0.15">
      <c r="B1236" s="140"/>
      <c r="C1236" s="141"/>
      <c r="D1236" s="141"/>
      <c r="E1236" s="141"/>
      <c r="F1236" s="142"/>
      <c r="G1236" s="143"/>
      <c r="H1236" s="148"/>
    </row>
    <row r="1237" spans="2:8" ht="18" customHeight="1" x14ac:dyDescent="0.15">
      <c r="B1237" s="140"/>
      <c r="C1237" s="141"/>
      <c r="D1237" s="141"/>
      <c r="E1237" s="141"/>
      <c r="F1237" s="142"/>
      <c r="G1237" s="143"/>
      <c r="H1237" s="148"/>
    </row>
    <row r="1238" spans="2:8" ht="18" customHeight="1" x14ac:dyDescent="0.15">
      <c r="B1238" s="140"/>
      <c r="C1238" s="141"/>
      <c r="D1238" s="141"/>
      <c r="E1238" s="141"/>
      <c r="F1238" s="142"/>
      <c r="G1238" s="143"/>
      <c r="H1238" s="148"/>
    </row>
    <row r="1239" spans="2:8" ht="18" customHeight="1" x14ac:dyDescent="0.15">
      <c r="B1239" s="140"/>
      <c r="C1239" s="141"/>
      <c r="D1239" s="141"/>
      <c r="E1239" s="141"/>
      <c r="F1239" s="142"/>
      <c r="G1239" s="143"/>
      <c r="H1239" s="148"/>
    </row>
    <row r="1240" spans="2:8" ht="18" customHeight="1" x14ac:dyDescent="0.15">
      <c r="B1240" s="140"/>
      <c r="C1240" s="141"/>
      <c r="D1240" s="141"/>
      <c r="E1240" s="141"/>
      <c r="F1240" s="142"/>
      <c r="G1240" s="143"/>
      <c r="H1240" s="148"/>
    </row>
    <row r="1241" spans="2:8" ht="18" customHeight="1" x14ac:dyDescent="0.15">
      <c r="B1241" s="140"/>
      <c r="C1241" s="141"/>
      <c r="D1241" s="141"/>
      <c r="E1241" s="141"/>
      <c r="F1241" s="142"/>
      <c r="G1241" s="143"/>
      <c r="H1241" s="148"/>
    </row>
    <row r="1242" spans="2:8" ht="18" customHeight="1" x14ac:dyDescent="0.15">
      <c r="B1242" s="140"/>
      <c r="C1242" s="141"/>
      <c r="D1242" s="141"/>
      <c r="E1242" s="141"/>
      <c r="F1242" s="142"/>
      <c r="G1242" s="143"/>
      <c r="H1242" s="148"/>
    </row>
    <row r="1243" spans="2:8" ht="18" customHeight="1" x14ac:dyDescent="0.15">
      <c r="B1243" s="140"/>
      <c r="C1243" s="141"/>
      <c r="D1243" s="141"/>
      <c r="E1243" s="141"/>
      <c r="F1243" s="142"/>
      <c r="G1243" s="143"/>
      <c r="H1243" s="148"/>
    </row>
    <row r="1244" spans="2:8" ht="18" customHeight="1" x14ac:dyDescent="0.15">
      <c r="B1244" s="140"/>
      <c r="C1244" s="141"/>
      <c r="D1244" s="141"/>
      <c r="E1244" s="141"/>
      <c r="F1244" s="142"/>
      <c r="G1244" s="143"/>
      <c r="H1244" s="148"/>
    </row>
    <row r="1245" spans="2:8" ht="18" customHeight="1" x14ac:dyDescent="0.15">
      <c r="B1245" s="140"/>
      <c r="C1245" s="141"/>
      <c r="D1245" s="141"/>
      <c r="E1245" s="141"/>
      <c r="F1245" s="142"/>
      <c r="G1245" s="143"/>
      <c r="H1245" s="148"/>
    </row>
    <row r="1246" spans="2:8" ht="18" customHeight="1" x14ac:dyDescent="0.15">
      <c r="B1246" s="140"/>
      <c r="C1246" s="141"/>
      <c r="D1246" s="141"/>
      <c r="E1246" s="141"/>
      <c r="F1246" s="142"/>
      <c r="G1246" s="143"/>
      <c r="H1246" s="148"/>
    </row>
    <row r="1247" spans="2:8" ht="18" customHeight="1" x14ac:dyDescent="0.15">
      <c r="B1247" s="140"/>
      <c r="C1247" s="141"/>
      <c r="D1247" s="141"/>
      <c r="E1247" s="141"/>
      <c r="F1247" s="142"/>
      <c r="G1247" s="143"/>
      <c r="H1247" s="148"/>
    </row>
    <row r="1248" spans="2:8" ht="18" customHeight="1" x14ac:dyDescent="0.15">
      <c r="B1248" s="140"/>
      <c r="C1248" s="141"/>
      <c r="D1248" s="141"/>
      <c r="E1248" s="141"/>
      <c r="F1248" s="142"/>
      <c r="G1248" s="143"/>
      <c r="H1248" s="148"/>
    </row>
    <row r="1249" spans="2:8" ht="18" customHeight="1" x14ac:dyDescent="0.15">
      <c r="B1249" s="140"/>
      <c r="C1249" s="141"/>
      <c r="D1249" s="141"/>
      <c r="E1249" s="141"/>
      <c r="F1249" s="142"/>
      <c r="G1249" s="143"/>
      <c r="H1249" s="148"/>
    </row>
    <row r="1250" spans="2:8" ht="18" customHeight="1" x14ac:dyDescent="0.15">
      <c r="B1250" s="140"/>
      <c r="C1250" s="141"/>
      <c r="D1250" s="141"/>
      <c r="E1250" s="141"/>
      <c r="F1250" s="142"/>
      <c r="G1250" s="143"/>
      <c r="H1250" s="148"/>
    </row>
    <row r="1251" spans="2:8" ht="18" customHeight="1" x14ac:dyDescent="0.15">
      <c r="B1251" s="140"/>
      <c r="C1251" s="141"/>
      <c r="D1251" s="141"/>
      <c r="E1251" s="141"/>
      <c r="F1251" s="142"/>
      <c r="G1251" s="143"/>
      <c r="H1251" s="148"/>
    </row>
    <row r="1252" spans="2:8" ht="18" customHeight="1" x14ac:dyDescent="0.15">
      <c r="B1252" s="140"/>
      <c r="C1252" s="141"/>
      <c r="D1252" s="141"/>
      <c r="E1252" s="141"/>
      <c r="F1252" s="142"/>
      <c r="G1252" s="143"/>
      <c r="H1252" s="148"/>
    </row>
    <row r="1253" spans="2:8" ht="18" customHeight="1" x14ac:dyDescent="0.15">
      <c r="B1253" s="140"/>
      <c r="C1253" s="141"/>
      <c r="D1253" s="141"/>
      <c r="E1253" s="141"/>
      <c r="F1253" s="142"/>
      <c r="G1253" s="143"/>
      <c r="H1253" s="148"/>
    </row>
    <row r="1254" spans="2:8" ht="18" customHeight="1" x14ac:dyDescent="0.15">
      <c r="B1254" s="140"/>
      <c r="C1254" s="141"/>
      <c r="D1254" s="141"/>
      <c r="E1254" s="141"/>
      <c r="F1254" s="142"/>
      <c r="G1254" s="143"/>
      <c r="H1254" s="148"/>
    </row>
    <row r="1255" spans="2:8" ht="18" customHeight="1" x14ac:dyDescent="0.15">
      <c r="B1255" s="140"/>
      <c r="C1255" s="141"/>
      <c r="D1255" s="141"/>
      <c r="E1255" s="141"/>
      <c r="F1255" s="142"/>
      <c r="G1255" s="143"/>
      <c r="H1255" s="148"/>
    </row>
    <row r="1256" spans="2:8" ht="18" customHeight="1" x14ac:dyDescent="0.15">
      <c r="B1256" s="140"/>
      <c r="C1256" s="141"/>
      <c r="D1256" s="141"/>
      <c r="E1256" s="141"/>
      <c r="F1256" s="142"/>
      <c r="G1256" s="143"/>
      <c r="H1256" s="148"/>
    </row>
    <row r="1257" spans="2:8" ht="18" customHeight="1" x14ac:dyDescent="0.15">
      <c r="B1257" s="140"/>
      <c r="C1257" s="141"/>
      <c r="D1257" s="141"/>
      <c r="E1257" s="141"/>
      <c r="F1257" s="142"/>
      <c r="G1257" s="143"/>
      <c r="H1257" s="148"/>
    </row>
    <row r="1258" spans="2:8" ht="18" customHeight="1" x14ac:dyDescent="0.15">
      <c r="B1258" s="140"/>
      <c r="C1258" s="141"/>
      <c r="D1258" s="141"/>
      <c r="E1258" s="141"/>
      <c r="F1258" s="142"/>
      <c r="G1258" s="143"/>
      <c r="H1258" s="148"/>
    </row>
    <row r="1259" spans="2:8" ht="18" customHeight="1" x14ac:dyDescent="0.15">
      <c r="B1259" s="140"/>
      <c r="C1259" s="141"/>
      <c r="D1259" s="141"/>
      <c r="E1259" s="141"/>
      <c r="F1259" s="142"/>
      <c r="G1259" s="143"/>
      <c r="H1259" s="148"/>
    </row>
    <row r="1260" spans="2:8" ht="18" customHeight="1" x14ac:dyDescent="0.15">
      <c r="B1260" s="140"/>
      <c r="C1260" s="141"/>
      <c r="D1260" s="141"/>
      <c r="E1260" s="141"/>
      <c r="F1260" s="142"/>
      <c r="G1260" s="143"/>
      <c r="H1260" s="149"/>
    </row>
    <row r="1261" spans="2:8" ht="18" customHeight="1" x14ac:dyDescent="0.15">
      <c r="B1261" s="140"/>
      <c r="C1261" s="141"/>
      <c r="D1261" s="141"/>
      <c r="E1261" s="141"/>
      <c r="F1261" s="142"/>
      <c r="G1261" s="143"/>
      <c r="H1261" s="148"/>
    </row>
    <row r="1262" spans="2:8" ht="18" customHeight="1" x14ac:dyDescent="0.15">
      <c r="B1262" s="140"/>
      <c r="C1262" s="141"/>
      <c r="D1262" s="141"/>
      <c r="E1262" s="141"/>
      <c r="F1262" s="142"/>
      <c r="G1262" s="143"/>
      <c r="H1262" s="148"/>
    </row>
    <row r="1263" spans="2:8" ht="18" customHeight="1" x14ac:dyDescent="0.15">
      <c r="B1263" s="140"/>
      <c r="C1263" s="141"/>
      <c r="D1263" s="141"/>
      <c r="E1263" s="141"/>
      <c r="F1263" s="142"/>
      <c r="G1263" s="143"/>
      <c r="H1263" s="148"/>
    </row>
    <row r="1264" spans="2:8" ht="18" customHeight="1" x14ac:dyDescent="0.15">
      <c r="B1264" s="140"/>
      <c r="C1264" s="141"/>
      <c r="D1264" s="141"/>
      <c r="E1264" s="141"/>
      <c r="F1264" s="142"/>
      <c r="G1264" s="143"/>
      <c r="H1264" s="148"/>
    </row>
    <row r="1265" spans="2:8" ht="18" customHeight="1" x14ac:dyDescent="0.15">
      <c r="B1265" s="140"/>
      <c r="C1265" s="141"/>
      <c r="D1265" s="141"/>
      <c r="E1265" s="141"/>
      <c r="F1265" s="142"/>
      <c r="G1265" s="143"/>
      <c r="H1265" s="148"/>
    </row>
    <row r="1266" spans="2:8" ht="18" customHeight="1" x14ac:dyDescent="0.15">
      <c r="B1266" s="140"/>
      <c r="C1266" s="141"/>
      <c r="D1266" s="141"/>
      <c r="E1266" s="141"/>
      <c r="F1266" s="142"/>
      <c r="G1266" s="143"/>
      <c r="H1266" s="148"/>
    </row>
    <row r="1267" spans="2:8" ht="18" customHeight="1" x14ac:dyDescent="0.15">
      <c r="B1267" s="140"/>
      <c r="C1267" s="141"/>
      <c r="D1267" s="141"/>
      <c r="E1267" s="141"/>
      <c r="F1267" s="142"/>
      <c r="G1267" s="143"/>
      <c r="H1267" s="148"/>
    </row>
    <row r="1268" spans="2:8" ht="18" customHeight="1" x14ac:dyDescent="0.15">
      <c r="B1268" s="140"/>
      <c r="C1268" s="141"/>
      <c r="D1268" s="141"/>
      <c r="E1268" s="141"/>
      <c r="F1268" s="142"/>
      <c r="G1268" s="143"/>
      <c r="H1268" s="148"/>
    </row>
    <row r="1269" spans="2:8" ht="18" customHeight="1" x14ac:dyDescent="0.15">
      <c r="B1269" s="140"/>
      <c r="C1269" s="141"/>
      <c r="D1269" s="141"/>
      <c r="E1269" s="141"/>
      <c r="F1269" s="142"/>
      <c r="G1269" s="143"/>
      <c r="H1269" s="148"/>
    </row>
    <row r="1270" spans="2:8" ht="18" customHeight="1" x14ac:dyDescent="0.15">
      <c r="B1270" s="140"/>
      <c r="C1270" s="141"/>
      <c r="D1270" s="141"/>
      <c r="E1270" s="141"/>
      <c r="F1270" s="142"/>
      <c r="G1270" s="143"/>
      <c r="H1270" s="148"/>
    </row>
    <row r="1271" spans="2:8" ht="18" customHeight="1" x14ac:dyDescent="0.15">
      <c r="B1271" s="140"/>
      <c r="C1271" s="141"/>
      <c r="D1271" s="141"/>
      <c r="E1271" s="141"/>
      <c r="F1271" s="142"/>
      <c r="G1271" s="143"/>
      <c r="H1271" s="148"/>
    </row>
    <row r="1272" spans="2:8" ht="18" customHeight="1" x14ac:dyDescent="0.15">
      <c r="B1272" s="140"/>
      <c r="C1272" s="141"/>
      <c r="D1272" s="141"/>
      <c r="E1272" s="141"/>
      <c r="F1272" s="142"/>
      <c r="G1272" s="143"/>
      <c r="H1272" s="148"/>
    </row>
    <row r="1273" spans="2:8" ht="18" customHeight="1" x14ac:dyDescent="0.15">
      <c r="B1273" s="140"/>
      <c r="C1273" s="141"/>
      <c r="D1273" s="141"/>
      <c r="E1273" s="141"/>
      <c r="F1273" s="142"/>
      <c r="G1273" s="143"/>
      <c r="H1273" s="148"/>
    </row>
    <row r="1274" spans="2:8" ht="18" customHeight="1" x14ac:dyDescent="0.15">
      <c r="B1274" s="140"/>
      <c r="C1274" s="141"/>
      <c r="D1274" s="141"/>
      <c r="E1274" s="141"/>
      <c r="F1274" s="142"/>
      <c r="G1274" s="143"/>
      <c r="H1274" s="148"/>
    </row>
    <row r="1275" spans="2:8" ht="18" customHeight="1" x14ac:dyDescent="0.15">
      <c r="B1275" s="140"/>
      <c r="C1275" s="141"/>
      <c r="D1275" s="141"/>
      <c r="E1275" s="141"/>
      <c r="F1275" s="142"/>
      <c r="G1275" s="143"/>
      <c r="H1275" s="148"/>
    </row>
    <row r="1276" spans="2:8" ht="18" customHeight="1" x14ac:dyDescent="0.15">
      <c r="B1276" s="140"/>
      <c r="C1276" s="141"/>
      <c r="D1276" s="141"/>
      <c r="E1276" s="141"/>
      <c r="F1276" s="142"/>
      <c r="G1276" s="143"/>
      <c r="H1276" s="148"/>
    </row>
    <row r="1277" spans="2:8" ht="18" customHeight="1" x14ac:dyDescent="0.15">
      <c r="B1277" s="140"/>
      <c r="C1277" s="141"/>
      <c r="D1277" s="141"/>
      <c r="E1277" s="141"/>
      <c r="F1277" s="142"/>
      <c r="G1277" s="143"/>
      <c r="H1277" s="148"/>
    </row>
    <row r="1278" spans="2:8" ht="18" customHeight="1" x14ac:dyDescent="0.15">
      <c r="B1278" s="140"/>
      <c r="C1278" s="141"/>
      <c r="D1278" s="141"/>
      <c r="E1278" s="141"/>
      <c r="F1278" s="142"/>
      <c r="G1278" s="143"/>
      <c r="H1278" s="148"/>
    </row>
    <row r="1279" spans="2:8" ht="18" customHeight="1" x14ac:dyDescent="0.15">
      <c r="B1279" s="140"/>
      <c r="C1279" s="141"/>
      <c r="D1279" s="141"/>
      <c r="E1279" s="141"/>
      <c r="F1279" s="142"/>
      <c r="G1279" s="143"/>
      <c r="H1279" s="148"/>
    </row>
    <row r="1280" spans="2:8" ht="18" customHeight="1" x14ac:dyDescent="0.15">
      <c r="B1280" s="140"/>
      <c r="C1280" s="141"/>
      <c r="D1280" s="141"/>
      <c r="E1280" s="141"/>
      <c r="F1280" s="142"/>
      <c r="G1280" s="143"/>
      <c r="H1280" s="148"/>
    </row>
    <row r="1281" spans="2:8" ht="18" customHeight="1" x14ac:dyDescent="0.15">
      <c r="B1281" s="140"/>
      <c r="C1281" s="141"/>
      <c r="D1281" s="141"/>
      <c r="E1281" s="141"/>
      <c r="F1281" s="142"/>
      <c r="G1281" s="143"/>
      <c r="H1281" s="148"/>
    </row>
    <row r="1282" spans="2:8" ht="18" customHeight="1" x14ac:dyDescent="0.15">
      <c r="B1282" s="140"/>
      <c r="C1282" s="141"/>
      <c r="D1282" s="141"/>
      <c r="E1282" s="141"/>
      <c r="F1282" s="142"/>
      <c r="G1282" s="143"/>
      <c r="H1282" s="148"/>
    </row>
    <row r="1283" spans="2:8" ht="18" customHeight="1" x14ac:dyDescent="0.15">
      <c r="B1283" s="140"/>
      <c r="C1283" s="141"/>
      <c r="D1283" s="141"/>
      <c r="E1283" s="141"/>
      <c r="F1283" s="142"/>
      <c r="G1283" s="143"/>
      <c r="H1283" s="148"/>
    </row>
    <row r="1284" spans="2:8" ht="18" customHeight="1" x14ac:dyDescent="0.15">
      <c r="B1284" s="140"/>
      <c r="C1284" s="141"/>
      <c r="D1284" s="141"/>
      <c r="E1284" s="141"/>
      <c r="F1284" s="142"/>
      <c r="G1284" s="143"/>
      <c r="H1284" s="148"/>
    </row>
    <row r="1285" spans="2:8" ht="18" customHeight="1" x14ac:dyDescent="0.15">
      <c r="B1285" s="140"/>
      <c r="C1285" s="141"/>
      <c r="D1285" s="141"/>
      <c r="E1285" s="141"/>
      <c r="F1285" s="142"/>
      <c r="G1285" s="143"/>
      <c r="H1285" s="148"/>
    </row>
    <row r="1286" spans="2:8" ht="18" customHeight="1" x14ac:dyDescent="0.15">
      <c r="B1286" s="140"/>
      <c r="C1286" s="141"/>
      <c r="D1286" s="141"/>
      <c r="E1286" s="141"/>
      <c r="F1286" s="142"/>
      <c r="G1286" s="143"/>
      <c r="H1286" s="148"/>
    </row>
    <row r="1287" spans="2:8" ht="18" customHeight="1" x14ac:dyDescent="0.15">
      <c r="B1287" s="140"/>
      <c r="C1287" s="141"/>
      <c r="D1287" s="141"/>
      <c r="E1287" s="141"/>
      <c r="F1287" s="142"/>
      <c r="G1287" s="143"/>
      <c r="H1287" s="148"/>
    </row>
    <row r="1288" spans="2:8" ht="18" customHeight="1" x14ac:dyDescent="0.15">
      <c r="B1288" s="140"/>
      <c r="C1288" s="141"/>
      <c r="D1288" s="141"/>
      <c r="E1288" s="141"/>
      <c r="F1288" s="142"/>
      <c r="G1288" s="143"/>
      <c r="H1288" s="148"/>
    </row>
    <row r="1289" spans="2:8" ht="18" customHeight="1" x14ac:dyDescent="0.15">
      <c r="B1289" s="140"/>
      <c r="C1289" s="141"/>
      <c r="D1289" s="141"/>
      <c r="E1289" s="141"/>
      <c r="F1289" s="142"/>
      <c r="G1289" s="143"/>
      <c r="H1289" s="148"/>
    </row>
    <row r="1290" spans="2:8" ht="18" customHeight="1" x14ac:dyDescent="0.15">
      <c r="B1290" s="140"/>
      <c r="C1290" s="141"/>
      <c r="D1290" s="141"/>
      <c r="E1290" s="141"/>
      <c r="F1290" s="142"/>
      <c r="G1290" s="143"/>
      <c r="H1290" s="148"/>
    </row>
    <row r="1291" spans="2:8" ht="18" customHeight="1" x14ac:dyDescent="0.15">
      <c r="B1291" s="140"/>
      <c r="C1291" s="141"/>
      <c r="D1291" s="141"/>
      <c r="E1291" s="141"/>
      <c r="F1291" s="142"/>
      <c r="G1291" s="143"/>
      <c r="H1291" s="148"/>
    </row>
    <row r="1292" spans="2:8" ht="18" customHeight="1" x14ac:dyDescent="0.15">
      <c r="B1292" s="140"/>
      <c r="C1292" s="141"/>
      <c r="D1292" s="141"/>
      <c r="E1292" s="141"/>
      <c r="F1292" s="142"/>
      <c r="G1292" s="143"/>
      <c r="H1292" s="148"/>
    </row>
    <row r="1293" spans="2:8" ht="18" customHeight="1" x14ac:dyDescent="0.15">
      <c r="B1293" s="140"/>
      <c r="C1293" s="141"/>
      <c r="D1293" s="141"/>
      <c r="E1293" s="141"/>
      <c r="F1293" s="142"/>
      <c r="G1293" s="143"/>
      <c r="H1293" s="148"/>
    </row>
    <row r="1294" spans="2:8" ht="18" customHeight="1" x14ac:dyDescent="0.15">
      <c r="B1294" s="140"/>
      <c r="C1294" s="141"/>
      <c r="D1294" s="141"/>
      <c r="E1294" s="141"/>
      <c r="F1294" s="142"/>
      <c r="G1294" s="143"/>
      <c r="H1294" s="148"/>
    </row>
    <row r="1295" spans="2:8" ht="18" customHeight="1" x14ac:dyDescent="0.15">
      <c r="B1295" s="140"/>
      <c r="C1295" s="141"/>
      <c r="D1295" s="141"/>
      <c r="E1295" s="141"/>
      <c r="F1295" s="142"/>
      <c r="G1295" s="143"/>
      <c r="H1295" s="148"/>
    </row>
    <row r="1296" spans="2:8" ht="18" customHeight="1" x14ac:dyDescent="0.15">
      <c r="B1296" s="140"/>
      <c r="C1296" s="141"/>
      <c r="D1296" s="141"/>
      <c r="E1296" s="141"/>
      <c r="F1296" s="142"/>
      <c r="G1296" s="143"/>
      <c r="H1296" s="148"/>
    </row>
    <row r="1297" spans="2:8" ht="18" customHeight="1" x14ac:dyDescent="0.15">
      <c r="B1297" s="140"/>
      <c r="C1297" s="141"/>
      <c r="D1297" s="141"/>
      <c r="E1297" s="141"/>
      <c r="F1297" s="142"/>
      <c r="G1297" s="143"/>
      <c r="H1297" s="148"/>
    </row>
    <row r="1298" spans="2:8" ht="18" customHeight="1" x14ac:dyDescent="0.15">
      <c r="B1298" s="140"/>
      <c r="C1298" s="141"/>
      <c r="D1298" s="141"/>
      <c r="E1298" s="141"/>
      <c r="F1298" s="142"/>
      <c r="G1298" s="143"/>
      <c r="H1298" s="148"/>
    </row>
    <row r="1299" spans="2:8" ht="18" customHeight="1" x14ac:dyDescent="0.15">
      <c r="B1299" s="140"/>
      <c r="C1299" s="141"/>
      <c r="D1299" s="141"/>
      <c r="E1299" s="141"/>
      <c r="F1299" s="142"/>
      <c r="G1299" s="143"/>
      <c r="H1299" s="148"/>
    </row>
    <row r="1300" spans="2:8" ht="18" customHeight="1" x14ac:dyDescent="0.15">
      <c r="B1300" s="140"/>
      <c r="C1300" s="141"/>
      <c r="D1300" s="141"/>
      <c r="E1300" s="141"/>
      <c r="F1300" s="142"/>
      <c r="G1300" s="143"/>
      <c r="H1300" s="148"/>
    </row>
    <row r="1301" spans="2:8" ht="18" customHeight="1" x14ac:dyDescent="0.15">
      <c r="B1301" s="140"/>
      <c r="C1301" s="141"/>
      <c r="D1301" s="141"/>
      <c r="E1301" s="141"/>
      <c r="F1301" s="142"/>
      <c r="G1301" s="143"/>
      <c r="H1301" s="148"/>
    </row>
    <row r="1302" spans="2:8" ht="18" customHeight="1" x14ac:dyDescent="0.15">
      <c r="B1302" s="140"/>
      <c r="C1302" s="141"/>
      <c r="D1302" s="141"/>
      <c r="E1302" s="141"/>
      <c r="F1302" s="142"/>
      <c r="G1302" s="143"/>
      <c r="H1302" s="148"/>
    </row>
    <row r="1303" spans="2:8" ht="18" customHeight="1" x14ac:dyDescent="0.15">
      <c r="B1303" s="140"/>
      <c r="C1303" s="141"/>
      <c r="D1303" s="141"/>
      <c r="E1303" s="141"/>
      <c r="F1303" s="142"/>
      <c r="G1303" s="143"/>
      <c r="H1303" s="148"/>
    </row>
    <row r="1304" spans="2:8" ht="18" customHeight="1" x14ac:dyDescent="0.15">
      <c r="B1304" s="140"/>
      <c r="C1304" s="141"/>
      <c r="D1304" s="141"/>
      <c r="E1304" s="141"/>
      <c r="F1304" s="142"/>
      <c r="G1304" s="143"/>
      <c r="H1304" s="148"/>
    </row>
    <row r="1305" spans="2:8" ht="18" customHeight="1" x14ac:dyDescent="0.15">
      <c r="B1305" s="140"/>
      <c r="C1305" s="141"/>
      <c r="D1305" s="141"/>
      <c r="E1305" s="141"/>
      <c r="F1305" s="142"/>
      <c r="G1305" s="143"/>
      <c r="H1305" s="148"/>
    </row>
    <row r="1306" spans="2:8" ht="18" customHeight="1" x14ac:dyDescent="0.15">
      <c r="B1306" s="140"/>
      <c r="C1306" s="141"/>
      <c r="D1306" s="141"/>
      <c r="E1306" s="141"/>
      <c r="F1306" s="142"/>
      <c r="G1306" s="143"/>
      <c r="H1306" s="148"/>
    </row>
    <row r="1307" spans="2:8" ht="18" customHeight="1" x14ac:dyDescent="0.15">
      <c r="B1307" s="140"/>
      <c r="C1307" s="141"/>
      <c r="D1307" s="141"/>
      <c r="E1307" s="141"/>
      <c r="F1307" s="142"/>
      <c r="G1307" s="143"/>
      <c r="H1307" s="148"/>
    </row>
    <row r="1308" spans="2:8" ht="18" customHeight="1" x14ac:dyDescent="0.15">
      <c r="B1308" s="140"/>
      <c r="C1308" s="141"/>
      <c r="D1308" s="141"/>
      <c r="E1308" s="141"/>
      <c r="F1308" s="142"/>
      <c r="G1308" s="143"/>
      <c r="H1308" s="148"/>
    </row>
    <row r="1309" spans="2:8" ht="18" customHeight="1" x14ac:dyDescent="0.15">
      <c r="B1309" s="140"/>
      <c r="C1309" s="141"/>
      <c r="D1309" s="141"/>
      <c r="E1309" s="141"/>
      <c r="F1309" s="142"/>
      <c r="G1309" s="143"/>
      <c r="H1309" s="148"/>
    </row>
    <row r="1310" spans="2:8" ht="18" customHeight="1" x14ac:dyDescent="0.15">
      <c r="B1310" s="140"/>
      <c r="C1310" s="141"/>
      <c r="D1310" s="141"/>
      <c r="E1310" s="141"/>
      <c r="F1310" s="142"/>
      <c r="G1310" s="143"/>
      <c r="H1310" s="148"/>
    </row>
    <row r="1311" spans="2:8" ht="18" customHeight="1" x14ac:dyDescent="0.15">
      <c r="B1311" s="140"/>
      <c r="C1311" s="141"/>
      <c r="D1311" s="141"/>
      <c r="E1311" s="141"/>
      <c r="F1311" s="142"/>
      <c r="G1311" s="143"/>
      <c r="H1311" s="148"/>
    </row>
    <row r="1312" spans="2:8" ht="18" customHeight="1" x14ac:dyDescent="0.15">
      <c r="B1312" s="140"/>
      <c r="C1312" s="141"/>
      <c r="D1312" s="141"/>
      <c r="E1312" s="141"/>
      <c r="F1312" s="142"/>
      <c r="G1312" s="143"/>
      <c r="H1312" s="148"/>
    </row>
    <row r="1313" spans="2:8" ht="18" customHeight="1" x14ac:dyDescent="0.15">
      <c r="B1313" s="140"/>
      <c r="C1313" s="141"/>
      <c r="D1313" s="141"/>
      <c r="E1313" s="141"/>
      <c r="F1313" s="142"/>
      <c r="G1313" s="143"/>
      <c r="H1313" s="148"/>
    </row>
    <row r="1314" spans="2:8" ht="18" customHeight="1" x14ac:dyDescent="0.15">
      <c r="B1314" s="140"/>
      <c r="C1314" s="141"/>
      <c r="D1314" s="141"/>
      <c r="E1314" s="141"/>
      <c r="F1314" s="142"/>
      <c r="G1314" s="143"/>
      <c r="H1314" s="148"/>
    </row>
    <row r="1315" spans="2:8" ht="18" customHeight="1" x14ac:dyDescent="0.15">
      <c r="B1315" s="140"/>
      <c r="C1315" s="141"/>
      <c r="D1315" s="141"/>
      <c r="E1315" s="141"/>
      <c r="F1315" s="142"/>
      <c r="G1315" s="143"/>
      <c r="H1315" s="148"/>
    </row>
    <row r="1316" spans="2:8" ht="18" customHeight="1" x14ac:dyDescent="0.15">
      <c r="B1316" s="140"/>
      <c r="C1316" s="141"/>
      <c r="D1316" s="141"/>
      <c r="E1316" s="141"/>
      <c r="F1316" s="142"/>
      <c r="G1316" s="143"/>
      <c r="H1316" s="148"/>
    </row>
    <row r="1317" spans="2:8" ht="18" customHeight="1" x14ac:dyDescent="0.15">
      <c r="B1317" s="140"/>
      <c r="C1317" s="141"/>
      <c r="D1317" s="141"/>
      <c r="E1317" s="141"/>
      <c r="F1317" s="142"/>
      <c r="G1317" s="143"/>
      <c r="H1317" s="148"/>
    </row>
    <row r="1318" spans="2:8" ht="18" customHeight="1" x14ac:dyDescent="0.15">
      <c r="B1318" s="140"/>
      <c r="C1318" s="141"/>
      <c r="D1318" s="141"/>
      <c r="E1318" s="141"/>
      <c r="F1318" s="142"/>
      <c r="G1318" s="143"/>
      <c r="H1318" s="148"/>
    </row>
    <row r="1319" spans="2:8" ht="18" customHeight="1" x14ac:dyDescent="0.15">
      <c r="B1319" s="140"/>
      <c r="C1319" s="141"/>
      <c r="D1319" s="141"/>
      <c r="E1319" s="141"/>
      <c r="F1319" s="142"/>
      <c r="G1319" s="143"/>
      <c r="H1319" s="149"/>
    </row>
    <row r="1320" spans="2:8" ht="18" customHeight="1" x14ac:dyDescent="0.15">
      <c r="B1320" s="140"/>
      <c r="C1320" s="141"/>
      <c r="D1320" s="141"/>
      <c r="E1320" s="141"/>
      <c r="F1320" s="142"/>
      <c r="G1320" s="143"/>
      <c r="H1320" s="148"/>
    </row>
    <row r="1321" spans="2:8" ht="18" customHeight="1" x14ac:dyDescent="0.15">
      <c r="B1321" s="140"/>
      <c r="C1321" s="141"/>
      <c r="D1321" s="141"/>
      <c r="E1321" s="141"/>
      <c r="F1321" s="142"/>
      <c r="G1321" s="143"/>
      <c r="H1321" s="148"/>
    </row>
    <row r="1322" spans="2:8" ht="18" customHeight="1" x14ac:dyDescent="0.15">
      <c r="B1322" s="140"/>
      <c r="C1322" s="141"/>
      <c r="D1322" s="141"/>
      <c r="E1322" s="141"/>
      <c r="F1322" s="142"/>
      <c r="G1322" s="143"/>
      <c r="H1322" s="148"/>
    </row>
    <row r="1323" spans="2:8" ht="18" customHeight="1" x14ac:dyDescent="0.15">
      <c r="B1323" s="140"/>
      <c r="C1323" s="141"/>
      <c r="D1323" s="141"/>
      <c r="E1323" s="141"/>
      <c r="F1323" s="142"/>
      <c r="G1323" s="143"/>
      <c r="H1323" s="148"/>
    </row>
    <row r="1324" spans="2:8" ht="18" customHeight="1" x14ac:dyDescent="0.15">
      <c r="B1324" s="140"/>
      <c r="C1324" s="141"/>
      <c r="D1324" s="141"/>
      <c r="E1324" s="141"/>
      <c r="F1324" s="142"/>
      <c r="G1324" s="143"/>
      <c r="H1324" s="148"/>
    </row>
    <row r="1325" spans="2:8" ht="18" customHeight="1" x14ac:dyDescent="0.15">
      <c r="B1325" s="140"/>
      <c r="C1325" s="141"/>
      <c r="D1325" s="141"/>
      <c r="E1325" s="141"/>
      <c r="F1325" s="142"/>
      <c r="G1325" s="143"/>
      <c r="H1325" s="148"/>
    </row>
    <row r="1326" spans="2:8" ht="18" customHeight="1" x14ac:dyDescent="0.15">
      <c r="B1326" s="140"/>
      <c r="C1326" s="141"/>
      <c r="D1326" s="141"/>
      <c r="E1326" s="141"/>
      <c r="F1326" s="142"/>
      <c r="G1326" s="143"/>
      <c r="H1326" s="148"/>
    </row>
    <row r="1327" spans="2:8" ht="18" customHeight="1" x14ac:dyDescent="0.15">
      <c r="B1327" s="140"/>
      <c r="C1327" s="141"/>
      <c r="D1327" s="141"/>
      <c r="E1327" s="141"/>
      <c r="F1327" s="142"/>
      <c r="G1327" s="143"/>
      <c r="H1327" s="148"/>
    </row>
    <row r="1328" spans="2:8" ht="18" customHeight="1" x14ac:dyDescent="0.15">
      <c r="B1328" s="140"/>
      <c r="C1328" s="141"/>
      <c r="D1328" s="141"/>
      <c r="E1328" s="141"/>
      <c r="F1328" s="142"/>
      <c r="G1328" s="143"/>
      <c r="H1328" s="148"/>
    </row>
    <row r="1329" spans="2:8" ht="18" customHeight="1" x14ac:dyDescent="0.15">
      <c r="B1329" s="140"/>
      <c r="C1329" s="141"/>
      <c r="D1329" s="141"/>
      <c r="E1329" s="141"/>
      <c r="F1329" s="142"/>
      <c r="G1329" s="143"/>
      <c r="H1329" s="148"/>
    </row>
    <row r="1330" spans="2:8" ht="18" customHeight="1" x14ac:dyDescent="0.15">
      <c r="B1330" s="140"/>
      <c r="C1330" s="141"/>
      <c r="D1330" s="141"/>
      <c r="E1330" s="141"/>
      <c r="F1330" s="142"/>
      <c r="G1330" s="143"/>
      <c r="H1330" s="148"/>
    </row>
    <row r="1331" spans="2:8" ht="18" customHeight="1" x14ac:dyDescent="0.15">
      <c r="B1331" s="140"/>
      <c r="C1331" s="141"/>
      <c r="D1331" s="141"/>
      <c r="E1331" s="141"/>
      <c r="F1331" s="142"/>
      <c r="G1331" s="143"/>
      <c r="H1331" s="148"/>
    </row>
    <row r="1332" spans="2:8" ht="18" customHeight="1" x14ac:dyDescent="0.15">
      <c r="B1332" s="140"/>
      <c r="C1332" s="141"/>
      <c r="D1332" s="141"/>
      <c r="E1332" s="141"/>
      <c r="F1332" s="142"/>
      <c r="G1332" s="143"/>
      <c r="H1332" s="148"/>
    </row>
    <row r="1333" spans="2:8" ht="18" customHeight="1" x14ac:dyDescent="0.15">
      <c r="B1333" s="140"/>
      <c r="C1333" s="141"/>
      <c r="D1333" s="141"/>
      <c r="E1333" s="141"/>
      <c r="F1333" s="142"/>
      <c r="G1333" s="143"/>
      <c r="H1333" s="148"/>
    </row>
    <row r="1334" spans="2:8" ht="18" customHeight="1" x14ac:dyDescent="0.15">
      <c r="B1334" s="140"/>
      <c r="C1334" s="141"/>
      <c r="D1334" s="141"/>
      <c r="E1334" s="141"/>
      <c r="F1334" s="142"/>
      <c r="G1334" s="143"/>
      <c r="H1334" s="148"/>
    </row>
    <row r="1335" spans="2:8" ht="18" customHeight="1" x14ac:dyDescent="0.15">
      <c r="B1335" s="140"/>
      <c r="C1335" s="141"/>
      <c r="D1335" s="141"/>
      <c r="E1335" s="141"/>
      <c r="F1335" s="142"/>
      <c r="G1335" s="143"/>
      <c r="H1335" s="148"/>
    </row>
    <row r="1336" spans="2:8" ht="18" customHeight="1" x14ac:dyDescent="0.15">
      <c r="B1336" s="140"/>
      <c r="C1336" s="141"/>
      <c r="D1336" s="141"/>
      <c r="E1336" s="141"/>
      <c r="F1336" s="142"/>
      <c r="G1336" s="143"/>
      <c r="H1336" s="149"/>
    </row>
    <row r="1337" spans="2:8" ht="18" customHeight="1" x14ac:dyDescent="0.15">
      <c r="B1337" s="140"/>
      <c r="C1337" s="141"/>
      <c r="D1337" s="141"/>
      <c r="E1337" s="141"/>
      <c r="F1337" s="142"/>
      <c r="G1337" s="143"/>
      <c r="H1337" s="148"/>
    </row>
    <row r="1338" spans="2:8" ht="18" customHeight="1" x14ac:dyDescent="0.15">
      <c r="B1338" s="140"/>
      <c r="C1338" s="141"/>
      <c r="D1338" s="141"/>
      <c r="E1338" s="141"/>
      <c r="F1338" s="142"/>
      <c r="G1338" s="143"/>
      <c r="H1338" s="148"/>
    </row>
    <row r="1339" spans="2:8" ht="18" customHeight="1" x14ac:dyDescent="0.15">
      <c r="B1339" s="140"/>
      <c r="C1339" s="141"/>
      <c r="D1339" s="141"/>
      <c r="E1339" s="141"/>
      <c r="F1339" s="142"/>
      <c r="G1339" s="142"/>
      <c r="H1339" s="148"/>
    </row>
    <row r="1340" spans="2:8" ht="18" customHeight="1" x14ac:dyDescent="0.15">
      <c r="B1340" s="140"/>
      <c r="C1340" s="141"/>
      <c r="D1340" s="141"/>
      <c r="E1340" s="141"/>
      <c r="F1340" s="142"/>
      <c r="G1340" s="143"/>
      <c r="H1340" s="148"/>
    </row>
    <row r="1341" spans="2:8" ht="18" customHeight="1" x14ac:dyDescent="0.15">
      <c r="B1341" s="140"/>
      <c r="C1341" s="141"/>
      <c r="D1341" s="141"/>
      <c r="E1341" s="141"/>
      <c r="F1341" s="142"/>
      <c r="G1341" s="143"/>
      <c r="H1341" s="148"/>
    </row>
    <row r="1342" spans="2:8" ht="18" customHeight="1" x14ac:dyDescent="0.15">
      <c r="B1342" s="140"/>
      <c r="C1342" s="141"/>
      <c r="D1342" s="141"/>
      <c r="E1342" s="141"/>
      <c r="F1342" s="142"/>
      <c r="G1342" s="143"/>
      <c r="H1342" s="148"/>
    </row>
    <row r="1343" spans="2:8" ht="18" customHeight="1" x14ac:dyDescent="0.15">
      <c r="B1343" s="140"/>
      <c r="C1343" s="141"/>
      <c r="D1343" s="141"/>
      <c r="E1343" s="141"/>
      <c r="F1343" s="142"/>
      <c r="G1343" s="143"/>
      <c r="H1343" s="148"/>
    </row>
    <row r="1344" spans="2:8" ht="18" customHeight="1" x14ac:dyDescent="0.15">
      <c r="B1344" s="140"/>
      <c r="C1344" s="141"/>
      <c r="D1344" s="141"/>
      <c r="E1344" s="141"/>
      <c r="F1344" s="142"/>
      <c r="G1344" s="143"/>
      <c r="H1344" s="148"/>
    </row>
    <row r="1345" spans="2:8" ht="18" customHeight="1" x14ac:dyDescent="0.15">
      <c r="B1345" s="140"/>
      <c r="C1345" s="141"/>
      <c r="D1345" s="141"/>
      <c r="E1345" s="141"/>
      <c r="F1345" s="142"/>
      <c r="G1345" s="143"/>
      <c r="H1345" s="148"/>
    </row>
    <row r="1346" spans="2:8" ht="18" customHeight="1" x14ac:dyDescent="0.15">
      <c r="B1346" s="140"/>
      <c r="C1346" s="141"/>
      <c r="D1346" s="141"/>
      <c r="E1346" s="141"/>
      <c r="F1346" s="142"/>
      <c r="G1346" s="143"/>
      <c r="H1346" s="148"/>
    </row>
    <row r="1347" spans="2:8" ht="18" customHeight="1" x14ac:dyDescent="0.15">
      <c r="B1347" s="140"/>
      <c r="C1347" s="141"/>
      <c r="D1347" s="141"/>
      <c r="E1347" s="141"/>
      <c r="F1347" s="142"/>
      <c r="G1347" s="143"/>
      <c r="H1347" s="148"/>
    </row>
    <row r="1348" spans="2:8" ht="18" customHeight="1" x14ac:dyDescent="0.15">
      <c r="B1348" s="140"/>
      <c r="C1348" s="141"/>
      <c r="D1348" s="141"/>
      <c r="E1348" s="141"/>
      <c r="F1348" s="142"/>
      <c r="G1348" s="143"/>
      <c r="H1348" s="148"/>
    </row>
    <row r="1349" spans="2:8" ht="18" customHeight="1" x14ac:dyDescent="0.15">
      <c r="B1349" s="140"/>
      <c r="C1349" s="141"/>
      <c r="D1349" s="141"/>
      <c r="E1349" s="141"/>
      <c r="F1349" s="142"/>
      <c r="G1349" s="143"/>
      <c r="H1349" s="148"/>
    </row>
    <row r="1350" spans="2:8" ht="18" customHeight="1" x14ac:dyDescent="0.15">
      <c r="B1350" s="140"/>
      <c r="C1350" s="141"/>
      <c r="D1350" s="141"/>
      <c r="E1350" s="141"/>
      <c r="F1350" s="142"/>
      <c r="G1350" s="143"/>
      <c r="H1350" s="148"/>
    </row>
    <row r="1351" spans="2:8" ht="18" customHeight="1" x14ac:dyDescent="0.15">
      <c r="B1351" s="140"/>
      <c r="C1351" s="141"/>
      <c r="D1351" s="141"/>
      <c r="E1351" s="141"/>
      <c r="F1351" s="142"/>
      <c r="G1351" s="143"/>
      <c r="H1351" s="148"/>
    </row>
    <row r="1352" spans="2:8" ht="18" customHeight="1" x14ac:dyDescent="0.15">
      <c r="B1352" s="140"/>
      <c r="C1352" s="141"/>
      <c r="D1352" s="141"/>
      <c r="E1352" s="141"/>
      <c r="F1352" s="142"/>
      <c r="G1352" s="143"/>
      <c r="H1352" s="148"/>
    </row>
    <row r="1353" spans="2:8" ht="18" customHeight="1" x14ac:dyDescent="0.15">
      <c r="B1353" s="140"/>
      <c r="C1353" s="141"/>
      <c r="D1353" s="141"/>
      <c r="E1353" s="141"/>
      <c r="F1353" s="142"/>
      <c r="G1353" s="143"/>
      <c r="H1353" s="148"/>
    </row>
    <row r="1354" spans="2:8" ht="18" customHeight="1" x14ac:dyDescent="0.15">
      <c r="B1354" s="140"/>
      <c r="C1354" s="141"/>
      <c r="D1354" s="141"/>
      <c r="E1354" s="141"/>
      <c r="F1354" s="142"/>
      <c r="G1354" s="143"/>
      <c r="H1354" s="148"/>
    </row>
    <row r="1355" spans="2:8" ht="18" customHeight="1" x14ac:dyDescent="0.15">
      <c r="B1355" s="140"/>
      <c r="C1355" s="141"/>
      <c r="D1355" s="141"/>
      <c r="E1355" s="141"/>
      <c r="F1355" s="142"/>
      <c r="G1355" s="143"/>
      <c r="H1355" s="148"/>
    </row>
    <row r="1356" spans="2:8" ht="18" customHeight="1" x14ac:dyDescent="0.15">
      <c r="B1356" s="140"/>
      <c r="C1356" s="141"/>
      <c r="D1356" s="141"/>
      <c r="E1356" s="141"/>
      <c r="F1356" s="142"/>
      <c r="G1356" s="143"/>
      <c r="H1356" s="148"/>
    </row>
    <row r="1357" spans="2:8" ht="18" customHeight="1" x14ac:dyDescent="0.15">
      <c r="B1357" s="140"/>
      <c r="C1357" s="141"/>
      <c r="D1357" s="141"/>
      <c r="E1357" s="141"/>
      <c r="F1357" s="142"/>
      <c r="G1357" s="143"/>
      <c r="H1357" s="148"/>
    </row>
    <row r="1358" spans="2:8" ht="18" customHeight="1" x14ac:dyDescent="0.15">
      <c r="B1358" s="140"/>
      <c r="C1358" s="141"/>
      <c r="D1358" s="141"/>
      <c r="E1358" s="141"/>
      <c r="F1358" s="142"/>
      <c r="G1358" s="143"/>
      <c r="H1358" s="148"/>
    </row>
    <row r="1359" spans="2:8" ht="18" customHeight="1" x14ac:dyDescent="0.15">
      <c r="B1359" s="140"/>
      <c r="C1359" s="141"/>
      <c r="D1359" s="141"/>
      <c r="E1359" s="141"/>
      <c r="F1359" s="142"/>
      <c r="G1359" s="143"/>
      <c r="H1359" s="148"/>
    </row>
    <row r="1360" spans="2:8" ht="18" customHeight="1" x14ac:dyDescent="0.15">
      <c r="B1360" s="140"/>
      <c r="C1360" s="141"/>
      <c r="D1360" s="141"/>
      <c r="E1360" s="141"/>
      <c r="F1360" s="142"/>
      <c r="G1360" s="143"/>
      <c r="H1360" s="148"/>
    </row>
    <row r="1361" spans="2:8" ht="18" customHeight="1" x14ac:dyDescent="0.15">
      <c r="B1361" s="140"/>
      <c r="C1361" s="141"/>
      <c r="D1361" s="141"/>
      <c r="E1361" s="141"/>
      <c r="F1361" s="142"/>
      <c r="G1361" s="143"/>
      <c r="H1361" s="148"/>
    </row>
    <row r="1362" spans="2:8" ht="18" customHeight="1" x14ac:dyDescent="0.15">
      <c r="B1362" s="140"/>
      <c r="C1362" s="141"/>
      <c r="D1362" s="141"/>
      <c r="E1362" s="141"/>
      <c r="F1362" s="142"/>
      <c r="G1362" s="143"/>
      <c r="H1362" s="148"/>
    </row>
    <row r="1363" spans="2:8" ht="18" customHeight="1" x14ac:dyDescent="0.15">
      <c r="B1363" s="140"/>
      <c r="C1363" s="141"/>
      <c r="D1363" s="141"/>
      <c r="E1363" s="141"/>
      <c r="F1363" s="142"/>
      <c r="G1363" s="143"/>
      <c r="H1363" s="148"/>
    </row>
    <row r="1364" spans="2:8" ht="18" customHeight="1" x14ac:dyDescent="0.15">
      <c r="B1364" s="140"/>
      <c r="C1364" s="141"/>
      <c r="D1364" s="141"/>
      <c r="E1364" s="141"/>
      <c r="F1364" s="142"/>
      <c r="G1364" s="143"/>
      <c r="H1364" s="148"/>
    </row>
    <row r="1365" spans="2:8" ht="18" customHeight="1" x14ac:dyDescent="0.15">
      <c r="B1365" s="140"/>
      <c r="C1365" s="141"/>
      <c r="D1365" s="141"/>
      <c r="E1365" s="141"/>
      <c r="F1365" s="142"/>
      <c r="G1365" s="143"/>
      <c r="H1365" s="148"/>
    </row>
    <row r="1366" spans="2:8" ht="18" customHeight="1" x14ac:dyDescent="0.15">
      <c r="B1366" s="140"/>
      <c r="C1366" s="141"/>
      <c r="D1366" s="141"/>
      <c r="E1366" s="141"/>
      <c r="F1366" s="142"/>
      <c r="G1366" s="143"/>
      <c r="H1366" s="148"/>
    </row>
    <row r="1367" spans="2:8" ht="18" customHeight="1" x14ac:dyDescent="0.15">
      <c r="B1367" s="140"/>
      <c r="C1367" s="141"/>
      <c r="D1367" s="141"/>
      <c r="E1367" s="141"/>
      <c r="F1367" s="142"/>
      <c r="G1367" s="143"/>
      <c r="H1367" s="148"/>
    </row>
    <row r="1368" spans="2:8" ht="18" customHeight="1" x14ac:dyDescent="0.15">
      <c r="B1368" s="140"/>
      <c r="C1368" s="141"/>
      <c r="D1368" s="141"/>
      <c r="E1368" s="141"/>
      <c r="F1368" s="142"/>
      <c r="G1368" s="143"/>
      <c r="H1368" s="148"/>
    </row>
    <row r="1369" spans="2:8" ht="18" customHeight="1" x14ac:dyDescent="0.15">
      <c r="B1369" s="140"/>
      <c r="C1369" s="141"/>
      <c r="D1369" s="141"/>
      <c r="E1369" s="141"/>
      <c r="F1369" s="142"/>
      <c r="G1369" s="143"/>
      <c r="H1369" s="148"/>
    </row>
    <row r="1370" spans="2:8" ht="18" customHeight="1" x14ac:dyDescent="0.15">
      <c r="B1370" s="140"/>
      <c r="C1370" s="141"/>
      <c r="D1370" s="141"/>
      <c r="E1370" s="141"/>
      <c r="F1370" s="142"/>
      <c r="G1370" s="143"/>
      <c r="H1370" s="148"/>
    </row>
    <row r="1371" spans="2:8" ht="18" customHeight="1" x14ac:dyDescent="0.15">
      <c r="B1371" s="140"/>
      <c r="C1371" s="141"/>
      <c r="D1371" s="141"/>
      <c r="E1371" s="141"/>
      <c r="F1371" s="142"/>
      <c r="G1371" s="143"/>
      <c r="H1371" s="148"/>
    </row>
    <row r="1372" spans="2:8" ht="18" customHeight="1" x14ac:dyDescent="0.15">
      <c r="B1372" s="140"/>
      <c r="C1372" s="141"/>
      <c r="D1372" s="141"/>
      <c r="E1372" s="141"/>
      <c r="F1372" s="142"/>
      <c r="G1372" s="143"/>
      <c r="H1372" s="148"/>
    </row>
    <row r="1373" spans="2:8" ht="18" customHeight="1" x14ac:dyDescent="0.15">
      <c r="B1373" s="140"/>
      <c r="C1373" s="141"/>
      <c r="D1373" s="141"/>
      <c r="E1373" s="141"/>
      <c r="F1373" s="142"/>
      <c r="G1373" s="143"/>
      <c r="H1373" s="148"/>
    </row>
    <row r="1374" spans="2:8" ht="18" customHeight="1" x14ac:dyDescent="0.15">
      <c r="B1374" s="140"/>
      <c r="C1374" s="141"/>
      <c r="D1374" s="141"/>
      <c r="E1374" s="141"/>
      <c r="F1374" s="142"/>
      <c r="G1374" s="143"/>
      <c r="H1374" s="148"/>
    </row>
    <row r="1375" spans="2:8" ht="18" customHeight="1" x14ac:dyDescent="0.15">
      <c r="B1375" s="140"/>
      <c r="C1375" s="141"/>
      <c r="D1375" s="141"/>
      <c r="E1375" s="141"/>
      <c r="F1375" s="142"/>
      <c r="G1375" s="143"/>
      <c r="H1375" s="148"/>
    </row>
    <row r="1376" spans="2:8" ht="18" customHeight="1" x14ac:dyDescent="0.15">
      <c r="B1376" s="140"/>
      <c r="C1376" s="141"/>
      <c r="D1376" s="141"/>
      <c r="E1376" s="141"/>
      <c r="F1376" s="142"/>
      <c r="G1376" s="143"/>
      <c r="H1376" s="148"/>
    </row>
    <row r="1377" spans="2:8" ht="18" customHeight="1" x14ac:dyDescent="0.15">
      <c r="B1377" s="140"/>
      <c r="C1377" s="141"/>
      <c r="D1377" s="141"/>
      <c r="E1377" s="141"/>
      <c r="F1377" s="142"/>
      <c r="G1377" s="143"/>
      <c r="H1377" s="148"/>
    </row>
    <row r="1378" spans="2:8" ht="18" customHeight="1" x14ac:dyDescent="0.15">
      <c r="B1378" s="140"/>
      <c r="C1378" s="141"/>
      <c r="D1378" s="141"/>
      <c r="E1378" s="141"/>
      <c r="F1378" s="142"/>
      <c r="G1378" s="143"/>
      <c r="H1378" s="148"/>
    </row>
    <row r="1379" spans="2:8" ht="18" customHeight="1" x14ac:dyDescent="0.15">
      <c r="B1379" s="140"/>
      <c r="C1379" s="141"/>
      <c r="D1379" s="141"/>
      <c r="E1379" s="141"/>
      <c r="F1379" s="142"/>
      <c r="G1379" s="143"/>
      <c r="H1379" s="148"/>
    </row>
    <row r="1380" spans="2:8" ht="18" customHeight="1" x14ac:dyDescent="0.15">
      <c r="B1380" s="140"/>
      <c r="C1380" s="141"/>
      <c r="D1380" s="141"/>
      <c r="E1380" s="141"/>
      <c r="F1380" s="142"/>
      <c r="G1380" s="143"/>
      <c r="H1380" s="148"/>
    </row>
    <row r="1381" spans="2:8" ht="18" customHeight="1" x14ac:dyDescent="0.15">
      <c r="B1381" s="140"/>
      <c r="C1381" s="141"/>
      <c r="D1381" s="141"/>
      <c r="E1381" s="141"/>
      <c r="F1381" s="142"/>
      <c r="G1381" s="143"/>
      <c r="H1381" s="148"/>
    </row>
    <row r="1382" spans="2:8" ht="18" customHeight="1" x14ac:dyDescent="0.15">
      <c r="B1382" s="140"/>
      <c r="C1382" s="141"/>
      <c r="D1382" s="141"/>
      <c r="E1382" s="141"/>
      <c r="F1382" s="142"/>
      <c r="G1382" s="143"/>
      <c r="H1382" s="148"/>
    </row>
    <row r="1383" spans="2:8" ht="18" customHeight="1" x14ac:dyDescent="0.15">
      <c r="B1383" s="140"/>
      <c r="C1383" s="141"/>
      <c r="D1383" s="141"/>
      <c r="E1383" s="141"/>
      <c r="F1383" s="142"/>
      <c r="G1383" s="143"/>
      <c r="H1383" s="148"/>
    </row>
    <row r="1384" spans="2:8" ht="18" customHeight="1" x14ac:dyDescent="0.15">
      <c r="B1384" s="140"/>
      <c r="C1384" s="141"/>
      <c r="D1384" s="141"/>
      <c r="E1384" s="141"/>
      <c r="F1384" s="142"/>
      <c r="G1384" s="143"/>
      <c r="H1384" s="148"/>
    </row>
    <row r="1385" spans="2:8" ht="18" customHeight="1" x14ac:dyDescent="0.15">
      <c r="B1385" s="140"/>
      <c r="C1385" s="141"/>
      <c r="D1385" s="141"/>
      <c r="E1385" s="141"/>
      <c r="F1385" s="142"/>
      <c r="G1385" s="143"/>
      <c r="H1385" s="148"/>
    </row>
    <row r="1386" spans="2:8" ht="18" customHeight="1" x14ac:dyDescent="0.15">
      <c r="B1386" s="140"/>
      <c r="C1386" s="141"/>
      <c r="D1386" s="141"/>
      <c r="E1386" s="141"/>
      <c r="F1386" s="142"/>
      <c r="G1386" s="143"/>
      <c r="H1386" s="148"/>
    </row>
    <row r="1387" spans="2:8" ht="18" customHeight="1" x14ac:dyDescent="0.15">
      <c r="B1387" s="140"/>
      <c r="C1387" s="141"/>
      <c r="D1387" s="141"/>
      <c r="E1387" s="141"/>
      <c r="F1387" s="142"/>
      <c r="G1387" s="143"/>
      <c r="H1387" s="148"/>
    </row>
    <row r="1388" spans="2:8" ht="18" customHeight="1" x14ac:dyDescent="0.15">
      <c r="B1388" s="140"/>
      <c r="C1388" s="141"/>
      <c r="D1388" s="141"/>
      <c r="E1388" s="141"/>
      <c r="F1388" s="142"/>
      <c r="G1388" s="143"/>
      <c r="H1388" s="148"/>
    </row>
    <row r="1389" spans="2:8" ht="18" customHeight="1" x14ac:dyDescent="0.15">
      <c r="B1389" s="140"/>
      <c r="C1389" s="141"/>
      <c r="D1389" s="141"/>
      <c r="E1389" s="141"/>
      <c r="F1389" s="142"/>
      <c r="G1389" s="143"/>
      <c r="H1389" s="148"/>
    </row>
    <row r="1390" spans="2:8" ht="18" customHeight="1" x14ac:dyDescent="0.15">
      <c r="B1390" s="140"/>
      <c r="C1390" s="141"/>
      <c r="D1390" s="141"/>
      <c r="E1390" s="141"/>
      <c r="F1390" s="142"/>
      <c r="G1390" s="143"/>
      <c r="H1390" s="148"/>
    </row>
    <row r="1391" spans="2:8" ht="18" customHeight="1" x14ac:dyDescent="0.15">
      <c r="B1391" s="140"/>
      <c r="C1391" s="141"/>
      <c r="D1391" s="141"/>
      <c r="E1391" s="141"/>
      <c r="F1391" s="142"/>
      <c r="G1391" s="143"/>
      <c r="H1391" s="148"/>
    </row>
    <row r="1392" spans="2:8" ht="18" customHeight="1" x14ac:dyDescent="0.15">
      <c r="B1392" s="140"/>
      <c r="C1392" s="141"/>
      <c r="D1392" s="141"/>
      <c r="E1392" s="141"/>
      <c r="F1392" s="142"/>
      <c r="G1392" s="143"/>
      <c r="H1392" s="148"/>
    </row>
    <row r="1393" spans="2:8" ht="18" customHeight="1" x14ac:dyDescent="0.15">
      <c r="B1393" s="140"/>
      <c r="C1393" s="141"/>
      <c r="D1393" s="141"/>
      <c r="E1393" s="141"/>
      <c r="F1393" s="142"/>
      <c r="G1393" s="143"/>
      <c r="H1393" s="148"/>
    </row>
    <row r="1394" spans="2:8" ht="18" customHeight="1" x14ac:dyDescent="0.15">
      <c r="B1394" s="140"/>
      <c r="C1394" s="141"/>
      <c r="D1394" s="141"/>
      <c r="E1394" s="141"/>
      <c r="F1394" s="142"/>
      <c r="G1394" s="143"/>
      <c r="H1394" s="148"/>
    </row>
    <row r="1395" spans="2:8" ht="18" customHeight="1" x14ac:dyDescent="0.15">
      <c r="B1395" s="140"/>
      <c r="C1395" s="141"/>
      <c r="D1395" s="141"/>
      <c r="E1395" s="141"/>
      <c r="F1395" s="142"/>
      <c r="G1395" s="143"/>
      <c r="H1395" s="148"/>
    </row>
    <row r="1396" spans="2:8" ht="18" customHeight="1" x14ac:dyDescent="0.15">
      <c r="B1396" s="140"/>
      <c r="C1396" s="141"/>
      <c r="D1396" s="141"/>
      <c r="E1396" s="141"/>
      <c r="F1396" s="142"/>
      <c r="G1396" s="143"/>
      <c r="H1396" s="148"/>
    </row>
    <row r="1397" spans="2:8" ht="18" customHeight="1" x14ac:dyDescent="0.15">
      <c r="B1397" s="140"/>
      <c r="C1397" s="141"/>
      <c r="D1397" s="141"/>
      <c r="E1397" s="141"/>
      <c r="F1397" s="142"/>
      <c r="G1397" s="143"/>
      <c r="H1397" s="148"/>
    </row>
  </sheetData>
  <autoFilter ref="B11:H1338">
    <filterColumn colId="0">
      <filters blank="1">
        <dateGroupItem year="2016" month="6" dateTimeGrouping="month"/>
        <dateGroupItem year="2016" month="7" dateTimeGrouping="month"/>
        <dateGroupItem year="2016" month="8" dateTimeGrouping="month"/>
      </filters>
    </filterColumn>
    <sortState ref="B265:H1338">
      <sortCondition ref="B11:B1338"/>
    </sortState>
  </autoFilter>
  <mergeCells count="2">
    <mergeCell ref="I506:M506"/>
    <mergeCell ref="I507:M507"/>
  </mergeCells>
  <phoneticPr fontId="4" type="noConversion"/>
  <dataValidations count="2">
    <dataValidation type="list" allowBlank="1" showInputMessage="1" showErrorMessage="1" sqref="C9 D12:D65536">
      <formula1>계정과목</formula1>
    </dataValidation>
    <dataValidation type="list" allowBlank="1" showInputMessage="1" showErrorMessage="1" sqref="B9 C12:C65536">
      <formula1>구분</formula1>
    </dataValidation>
  </dataValidations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3" r:id="rId4" name="Check Box 101">
              <controlPr defaultSize="0" autoFill="0" autoLine="0" autoPict="0" macro="[0]!전체화면">
                <anchor moveWithCells="1" sizeWithCells="1">
                  <from>
                    <xdr:col>9</xdr:col>
                    <xdr:colOff>571500</xdr:colOff>
                    <xdr:row>2</xdr:row>
                    <xdr:rowOff>190500</xdr:rowOff>
                  </from>
                  <to>
                    <xdr:col>12</xdr:col>
                    <xdr:colOff>495300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10"/>
    <pageSetUpPr autoPageBreaks="0"/>
  </sheetPr>
  <dimension ref="A1:S84"/>
  <sheetViews>
    <sheetView showGridLines="0" showRowColHeaders="0" showZeros="0" tabSelected="1" view="pageBreakPreview" zoomScale="110" zoomScaleNormal="100" zoomScaleSheetLayoutView="110" workbookViewId="0">
      <pane ySplit="6" topLeftCell="A7" activePane="bottomLeft" state="frozen"/>
      <selection pane="bottomLeft" activeCell="L16" sqref="L16"/>
    </sheetView>
  </sheetViews>
  <sheetFormatPr defaultRowHeight="20.25" customHeight="1" x14ac:dyDescent="0.15"/>
  <cols>
    <col min="1" max="1" width="0.88671875" style="40" customWidth="1"/>
    <col min="2" max="8" width="10.6640625" style="40" customWidth="1"/>
    <col min="9" max="9" width="5.77734375" style="40" customWidth="1"/>
    <col min="10" max="10" width="10.77734375" style="40" customWidth="1"/>
    <col min="11" max="16384" width="8.88671875" style="40"/>
  </cols>
  <sheetData>
    <row r="1" spans="1:19" ht="15" customHeight="1" x14ac:dyDescent="0.15">
      <c r="A1" s="112" t="b">
        <v>1</v>
      </c>
      <c r="B1" s="112" t="b">
        <v>1</v>
      </c>
      <c r="S1" s="111" t="b">
        <v>0</v>
      </c>
    </row>
    <row r="2" spans="1:19" ht="18" customHeight="1" x14ac:dyDescent="0.15"/>
    <row r="3" spans="1:19" ht="18" customHeight="1" x14ac:dyDescent="0.15"/>
    <row r="4" spans="1:19" ht="15" customHeight="1" x14ac:dyDescent="0.15"/>
    <row r="5" spans="1:19" ht="18" customHeight="1" x14ac:dyDescent="0.15"/>
    <row r="6" spans="1:19" ht="18" customHeight="1" x14ac:dyDescent="0.15"/>
    <row r="7" spans="1:19" ht="18.95" customHeight="1" x14ac:dyDescent="0.15">
      <c r="B7" s="6"/>
      <c r="C7" s="6"/>
      <c r="D7" s="231" t="s">
        <v>25</v>
      </c>
      <c r="E7" s="231"/>
      <c r="F7" s="231"/>
      <c r="G7" s="6"/>
      <c r="H7" s="6"/>
    </row>
    <row r="8" spans="1:19" s="8" customFormat="1" ht="18.95" customHeight="1" thickBot="1" x14ac:dyDescent="0.2">
      <c r="B8" s="6"/>
      <c r="C8" s="6"/>
      <c r="D8" s="231"/>
      <c r="E8" s="231"/>
      <c r="F8" s="231"/>
      <c r="G8" s="6"/>
      <c r="H8" s="6"/>
    </row>
    <row r="9" spans="1:19" s="8" customFormat="1" ht="18.95" customHeight="1" x14ac:dyDescent="0.15">
      <c r="B9" s="7"/>
      <c r="C9" s="7"/>
      <c r="D9" s="7"/>
      <c r="E9" s="7"/>
      <c r="F9" s="7"/>
      <c r="G9" s="7"/>
      <c r="H9" s="7"/>
      <c r="J9" s="114" t="s">
        <v>94</v>
      </c>
    </row>
    <row r="10" spans="1:19" ht="22.5" customHeight="1" thickBot="1" x14ac:dyDescent="0.2">
      <c r="B10" s="11" t="s">
        <v>82</v>
      </c>
      <c r="C10" s="232">
        <v>43105</v>
      </c>
      <c r="D10" s="232"/>
      <c r="E10" s="8"/>
      <c r="F10" s="107" t="s">
        <v>81</v>
      </c>
      <c r="G10" s="107"/>
      <c r="H10" s="107"/>
      <c r="J10" s="108">
        <v>42383</v>
      </c>
    </row>
    <row r="11" spans="1:19" ht="38.25" customHeight="1" x14ac:dyDescent="0.15">
      <c r="B11" s="41"/>
      <c r="C11" s="15"/>
      <c r="D11" s="11"/>
      <c r="E11" s="8"/>
      <c r="F11" s="13"/>
      <c r="G11" s="13"/>
      <c r="H11" s="13"/>
    </row>
    <row r="12" spans="1:19" ht="20.25" customHeight="1" x14ac:dyDescent="0.15">
      <c r="B12" s="237" t="s">
        <v>7</v>
      </c>
      <c r="C12" s="237"/>
      <c r="D12" s="237"/>
      <c r="E12" s="9"/>
      <c r="F12" s="9"/>
      <c r="G12" s="9"/>
      <c r="H12" s="9"/>
    </row>
    <row r="13" spans="1:19" ht="20.25" customHeight="1" x14ac:dyDescent="0.15">
      <c r="B13" s="239" t="s">
        <v>0</v>
      </c>
      <c r="C13" s="239"/>
      <c r="D13" s="104" t="s">
        <v>1</v>
      </c>
      <c r="E13" s="105" t="s">
        <v>21</v>
      </c>
      <c r="F13" s="105" t="s">
        <v>22</v>
      </c>
      <c r="G13" s="105" t="s">
        <v>23</v>
      </c>
      <c r="H13" s="105" t="s">
        <v>24</v>
      </c>
    </row>
    <row r="14" spans="1:19" ht="20.25" customHeight="1" x14ac:dyDescent="0.15">
      <c r="B14" s="236" t="str">
        <f>기본정보입력!B12</f>
        <v>현금</v>
      </c>
      <c r="C14" s="236"/>
      <c r="D14" s="119"/>
      <c r="E14" s="119"/>
      <c r="F14" s="119"/>
      <c r="G14" s="119"/>
      <c r="H14" s="130"/>
    </row>
    <row r="15" spans="1:19" ht="20.25" customHeight="1" x14ac:dyDescent="0.15">
      <c r="B15" s="227" t="str">
        <f>기본정보입력!B13</f>
        <v>예금</v>
      </c>
      <c r="C15" s="227"/>
      <c r="D15" s="120">
        <v>71272051</v>
      </c>
      <c r="E15" s="120"/>
      <c r="F15" s="120">
        <v>16416570</v>
      </c>
      <c r="G15" s="120">
        <v>54855481</v>
      </c>
      <c r="H15" s="131"/>
    </row>
    <row r="16" spans="1:19" ht="20.25" customHeight="1" x14ac:dyDescent="0.15">
      <c r="B16" s="227" t="str">
        <f>기본정보입력!B14</f>
        <v>어음</v>
      </c>
      <c r="C16" s="227"/>
      <c r="D16" s="120"/>
      <c r="E16" s="120"/>
      <c r="F16" s="120"/>
      <c r="G16" s="120"/>
      <c r="H16" s="131"/>
    </row>
    <row r="17" spans="2:8" ht="20.25" customHeight="1" x14ac:dyDescent="0.15">
      <c r="B17" s="227" t="str">
        <f>기본정보입력!B15</f>
        <v>외상매입금</v>
      </c>
      <c r="C17" s="227"/>
      <c r="D17" s="120">
        <f ca="1">기본정보입력!C15+DSUM(현금출납입력!$B$11:$H$65536,현금출납입력!$F$11,INDIRECT("'연결 일계표'!B" &amp; ROW(B4)*2):INDIRECT("'연결 일계표'!C" &amp; ROW(B4)*2+1))-DSUM(현금출납입력!$B$11:$H$65536,현금출납입력!$G$11,INDIRECT("'연결 일계표'!B" &amp; ROW(B4)*2):INDIRECT("'연결 일계표'!C" &amp; ROW(B4)*2+1))</f>
        <v>0</v>
      </c>
      <c r="E17" s="120">
        <f ca="1">DSUM(현금출납입력!$B$11:$H$65536,현금출납입력!$F$11,INDIRECT("'연결 일계표'!D" &amp; ROW(B4)*2):INDIRECT("'연결 일계표'!E" &amp; ROW(B4)*2+1))</f>
        <v>0</v>
      </c>
      <c r="F17" s="120">
        <f ca="1">DSUM(현금출납입력!$B$11:$H$65536,현금출납입력!$G$11,INDIRECT("'연결 일계표'!D" &amp; ROW(B4)*2):INDIRECT("'연결 일계표'!E" &amp; ROW(B4)*2+1))</f>
        <v>0</v>
      </c>
      <c r="G17" s="120">
        <f t="shared" ref="G17:G23" ca="1" si="0">(D17+E17-F17)</f>
        <v>0</v>
      </c>
      <c r="H17" s="131"/>
    </row>
    <row r="18" spans="2:8" ht="20.25" customHeight="1" x14ac:dyDescent="0.15">
      <c r="B18" s="227" t="str">
        <f>기본정보입력!B16</f>
        <v>외상매출금</v>
      </c>
      <c r="C18" s="227"/>
      <c r="D18" s="120">
        <f ca="1">기본정보입력!C16+DSUM(현금출납입력!$B$11:$H$65536,현금출납입력!$F$11,INDIRECT("'연결 일계표'!B" &amp; ROW(B5)*2):INDIRECT("'연결 일계표'!C" &amp; ROW(B5)*2+1))-DSUM(현금출납입력!$B$11:$H$65536,현금출납입력!$G$11,INDIRECT("'연결 일계표'!B" &amp; ROW(B5)*2):INDIRECT("'연결 일계표'!C" &amp; ROW(B5)*2+1))</f>
        <v>0</v>
      </c>
      <c r="E18" s="120">
        <f ca="1">DSUM(현금출납입력!$B$11:$H$65536,현금출납입력!$F$11,INDIRECT("'연결 일계표'!D" &amp; ROW(B5)*2):INDIRECT("'연결 일계표'!E" &amp; ROW(B5)*2+1))</f>
        <v>0</v>
      </c>
      <c r="F18" s="120">
        <f ca="1">DSUM(현금출납입력!$B$11:$H$65536,현금출납입력!$G$11,INDIRECT("'연결 일계표'!D" &amp; ROW(B5)*2):INDIRECT("'연결 일계표'!E" &amp; ROW(B5)*2+1))</f>
        <v>0</v>
      </c>
      <c r="G18" s="120">
        <f t="shared" ca="1" si="0"/>
        <v>0</v>
      </c>
      <c r="H18" s="131"/>
    </row>
    <row r="19" spans="2:8" ht="20.25" customHeight="1" x14ac:dyDescent="0.15">
      <c r="B19" s="227">
        <f>기본정보입력!B17</f>
        <v>0</v>
      </c>
      <c r="C19" s="227"/>
      <c r="D19" s="120">
        <f ca="1">기본정보입력!C17+DSUM(현금출납입력!$B$11:$H$65536,현금출납입력!$F$11,INDIRECT("'연결 일계표'!B" &amp; ROW(B6)*2):INDIRECT("'연결 일계표'!C" &amp; ROW(B6)*2+1))-DSUM(현금출납입력!$B$11:$H$65536,현금출납입력!$G$11,INDIRECT("'연결 일계표'!B" &amp; ROW(B6)*2):INDIRECT("'연결 일계표'!C" &amp; ROW(B6)*2+1))</f>
        <v>0</v>
      </c>
      <c r="E19" s="120">
        <f ca="1">DSUM(현금출납입력!$B$11:$H$65536,현금출납입력!$F$11,INDIRECT("'연결 일계표'!D" &amp; ROW(B6)*2):INDIRECT("'연결 일계표'!E" &amp; ROW(B6)*2+1))</f>
        <v>0</v>
      </c>
      <c r="F19" s="120">
        <f ca="1">DSUM(현금출납입력!$B$11:$H$65536,현금출납입력!$G$11,INDIRECT("'연결 일계표'!D" &amp; ROW(B6)*2):INDIRECT("'연결 일계표'!E" &amp; ROW(B6)*2+1))</f>
        <v>0</v>
      </c>
      <c r="G19" s="120">
        <f t="shared" ca="1" si="0"/>
        <v>0</v>
      </c>
      <c r="H19" s="131"/>
    </row>
    <row r="20" spans="2:8" ht="20.25" customHeight="1" x14ac:dyDescent="0.15">
      <c r="B20" s="227">
        <f>기본정보입력!B18</f>
        <v>0</v>
      </c>
      <c r="C20" s="227"/>
      <c r="D20" s="120">
        <f ca="1">기본정보입력!C18+DSUM(현금출납입력!$B$11:$H$65536,현금출납입력!$F$11,INDIRECT("'연결 일계표'!B" &amp; ROW(B7)*2):INDIRECT("'연결 일계표'!C" &amp; ROW(B7)*2+1))-DSUM(현금출납입력!$B$11:$H$65536,현금출납입력!$G$11,INDIRECT("'연결 일계표'!B" &amp; ROW(B7)*2):INDIRECT("'연결 일계표'!C" &amp; ROW(B7)*2+1))</f>
        <v>0</v>
      </c>
      <c r="E20" s="120">
        <f ca="1">DSUM(현금출납입력!$B$11:$H$65536,현금출납입력!$F$11,INDIRECT("'연결 일계표'!D" &amp; ROW(B7)*2):INDIRECT("'연결 일계표'!E" &amp; ROW(B7)*2+1))</f>
        <v>0</v>
      </c>
      <c r="F20" s="120">
        <f ca="1">DSUM(현금출납입력!$B$11:$H$65536,현금출납입력!$G$11,INDIRECT("'연결 일계표'!D" &amp; ROW(B7)*2):INDIRECT("'연결 일계표'!E" &amp; ROW(B7)*2+1))</f>
        <v>0</v>
      </c>
      <c r="G20" s="120">
        <f t="shared" ca="1" si="0"/>
        <v>0</v>
      </c>
      <c r="H20" s="131"/>
    </row>
    <row r="21" spans="2:8" ht="20.25" customHeight="1" x14ac:dyDescent="0.15">
      <c r="B21" s="227">
        <f>기본정보입력!B19</f>
        <v>0</v>
      </c>
      <c r="C21" s="227"/>
      <c r="D21" s="120">
        <f ca="1">기본정보입력!C19+DSUM(현금출납입력!$B$11:$H$65536,현금출납입력!$F$11,INDIRECT("'연결 일계표'!B" &amp; ROW(B8)*2):INDIRECT("'연결 일계표'!C" &amp; ROW(B8)*2+1))-DSUM(현금출납입력!$B$11:$H$65536,현금출납입력!$G$11,INDIRECT("'연결 일계표'!B" &amp; ROW(B8)*2):INDIRECT("'연결 일계표'!C" &amp; ROW(B8)*2+1))</f>
        <v>0</v>
      </c>
      <c r="E21" s="120">
        <f ca="1">DSUM(현금출납입력!$B$11:$H$65536,현금출납입력!$F$11,INDIRECT("'연결 일계표'!D" &amp; ROW(B8)*2):INDIRECT("'연결 일계표'!E" &amp; ROW(B8)*2+1))</f>
        <v>0</v>
      </c>
      <c r="F21" s="120">
        <f ca="1">DSUM(현금출납입력!$B$11:$H$65536,현금출납입력!$G$11,INDIRECT("'연결 일계표'!D" &amp; ROW(B8)*2):INDIRECT("'연결 일계표'!E" &amp; ROW(B8)*2+1))</f>
        <v>0</v>
      </c>
      <c r="G21" s="120">
        <f t="shared" ca="1" si="0"/>
        <v>0</v>
      </c>
      <c r="H21" s="131"/>
    </row>
    <row r="22" spans="2:8" ht="20.25" customHeight="1" x14ac:dyDescent="0.15">
      <c r="B22" s="227">
        <f>기본정보입력!B20</f>
        <v>0</v>
      </c>
      <c r="C22" s="227"/>
      <c r="D22" s="120">
        <f ca="1">기본정보입력!C20+DSUM(현금출납입력!$B$11:$H$65536,현금출납입력!$F$11,INDIRECT("'연결 일계표'!B" &amp; ROW(B9)*2):INDIRECT("'연결 일계표'!C" &amp; ROW(B9)*2+1))-DSUM(현금출납입력!$B$11:$H$65536,현금출납입력!$G$11,INDIRECT("'연결 일계표'!B" &amp; ROW(B9)*2):INDIRECT("'연결 일계표'!C" &amp; ROW(B9)*2+1))</f>
        <v>0</v>
      </c>
      <c r="E22" s="120">
        <f ca="1">DSUM(현금출납입력!$B$11:$H$65536,현금출납입력!$F$11,INDIRECT("'연결 일계표'!D" &amp; ROW(B9)*2):INDIRECT("'연결 일계표'!E" &amp; ROW(B9)*2+1))</f>
        <v>0</v>
      </c>
      <c r="F22" s="120">
        <f ca="1">DSUM(현금출납입력!$B$11:$H$65536,현금출납입력!$G$11,INDIRECT("'연결 일계표'!D" &amp; ROW(B9)*2):INDIRECT("'연결 일계표'!E" &amp; ROW(B9)*2+1))</f>
        <v>0</v>
      </c>
      <c r="G22" s="120">
        <f t="shared" ca="1" si="0"/>
        <v>0</v>
      </c>
      <c r="H22" s="131"/>
    </row>
    <row r="23" spans="2:8" ht="20.25" customHeight="1" thickBot="1" x14ac:dyDescent="0.2">
      <c r="B23" s="238">
        <f>기본정보입력!B21</f>
        <v>0</v>
      </c>
      <c r="C23" s="238"/>
      <c r="D23" s="129">
        <f ca="1">기본정보입력!C21+DSUM(현금출납입력!$B$11:$H$65536,현금출납입력!$F$11,INDIRECT("'연결 일계표'!B" &amp; ROW(B10)*2):INDIRECT("'연결 일계표'!C" &amp; ROW(B10)*2+1))-DSUM(현금출납입력!$B$11:$H$65536,현금출납입력!$G$11,INDIRECT("'연결 일계표'!B" &amp; ROW(B10)*2):INDIRECT("'연결 일계표'!C" &amp; ROW(B10)*2+1))</f>
        <v>0</v>
      </c>
      <c r="E23" s="129">
        <f ca="1">DSUM(현금출납입력!$B$11:$H$65536,현금출납입력!$F$11,INDIRECT("'연결 일계표'!D" &amp; ROW(B10)*2):INDIRECT("'연결 일계표'!E" &amp; ROW(B10)*2+1))</f>
        <v>0</v>
      </c>
      <c r="F23" s="129">
        <f ca="1">DSUM(현금출납입력!$B$11:$H$65536,현금출납입력!$G$11,INDIRECT("'연결 일계표'!D" &amp; ROW(B10)*2):INDIRECT("'연결 일계표'!E" &amp; ROW(B10)*2+1))</f>
        <v>0</v>
      </c>
      <c r="G23" s="129">
        <f t="shared" ca="1" si="0"/>
        <v>0</v>
      </c>
      <c r="H23" s="132"/>
    </row>
    <row r="24" spans="2:8" s="10" customFormat="1" ht="20.25" customHeight="1" thickTop="1" x14ac:dyDescent="0.15">
      <c r="B24" s="240" t="s">
        <v>2</v>
      </c>
      <c r="C24" s="240"/>
      <c r="D24" s="48">
        <v>71272051</v>
      </c>
      <c r="E24" s="48"/>
      <c r="F24" s="48">
        <v>16416570</v>
      </c>
      <c r="G24" s="48">
        <v>54855481</v>
      </c>
      <c r="H24" s="52"/>
    </row>
    <row r="25" spans="2:8" s="10" customFormat="1" ht="9.9499999999999993" customHeight="1" x14ac:dyDescent="0.15">
      <c r="B25" s="11"/>
      <c r="C25" s="11"/>
      <c r="D25" s="12"/>
      <c r="E25" s="12"/>
      <c r="F25" s="12"/>
      <c r="G25" s="12"/>
      <c r="H25" s="12"/>
    </row>
    <row r="26" spans="2:8" s="10" customFormat="1" ht="20.25" customHeight="1" x14ac:dyDescent="0.15">
      <c r="B26" s="230" t="s">
        <v>8</v>
      </c>
      <c r="C26" s="230"/>
      <c r="D26" s="230"/>
      <c r="E26" s="12"/>
      <c r="F26" s="12"/>
      <c r="G26" s="12"/>
      <c r="H26" s="12"/>
    </row>
    <row r="27" spans="2:8" s="10" customFormat="1" ht="18" customHeight="1" x14ac:dyDescent="0.15">
      <c r="B27" s="104" t="s">
        <v>4</v>
      </c>
      <c r="C27" s="104" t="s">
        <v>3</v>
      </c>
      <c r="D27" s="233" t="s">
        <v>10</v>
      </c>
      <c r="E27" s="233"/>
      <c r="F27" s="106" t="s">
        <v>11</v>
      </c>
      <c r="G27" s="106" t="s">
        <v>12</v>
      </c>
      <c r="H27" s="105" t="s">
        <v>6</v>
      </c>
    </row>
    <row r="28" spans="2:8" s="10" customFormat="1" ht="18" customHeight="1" x14ac:dyDescent="0.15">
      <c r="B28" s="121" t="s">
        <v>632</v>
      </c>
      <c r="C28" s="133" t="s">
        <v>633</v>
      </c>
      <c r="D28" s="234"/>
      <c r="E28" s="235"/>
      <c r="F28" s="119"/>
      <c r="G28" s="119">
        <v>2882710</v>
      </c>
      <c r="H28" s="222"/>
    </row>
    <row r="29" spans="2:8" s="10" customFormat="1" ht="18" customHeight="1" x14ac:dyDescent="0.15">
      <c r="B29" s="122" t="s">
        <v>634</v>
      </c>
      <c r="C29" s="134" t="s">
        <v>633</v>
      </c>
      <c r="D29" s="228"/>
      <c r="E29" s="229"/>
      <c r="F29" s="120"/>
      <c r="G29" s="120">
        <v>2790480</v>
      </c>
      <c r="H29" s="223"/>
    </row>
    <row r="30" spans="2:8" s="10" customFormat="1" ht="18" customHeight="1" x14ac:dyDescent="0.15">
      <c r="B30" s="122" t="s">
        <v>635</v>
      </c>
      <c r="C30" s="134" t="s">
        <v>636</v>
      </c>
      <c r="D30" s="228"/>
      <c r="E30" s="229"/>
      <c r="F30" s="120"/>
      <c r="G30" s="120">
        <v>1842080</v>
      </c>
      <c r="H30" s="223"/>
    </row>
    <row r="31" spans="2:8" s="10" customFormat="1" ht="18" customHeight="1" x14ac:dyDescent="0.15">
      <c r="B31" s="122" t="s">
        <v>639</v>
      </c>
      <c r="C31" s="134" t="s">
        <v>636</v>
      </c>
      <c r="D31" s="228"/>
      <c r="E31" s="229"/>
      <c r="F31" s="120"/>
      <c r="G31" s="120">
        <v>4500000</v>
      </c>
      <c r="H31" s="223"/>
    </row>
    <row r="32" spans="2:8" s="10" customFormat="1" ht="18" customHeight="1" x14ac:dyDescent="0.15">
      <c r="B32" s="122" t="s">
        <v>639</v>
      </c>
      <c r="C32" s="134" t="s">
        <v>640</v>
      </c>
      <c r="D32" s="228" t="s">
        <v>641</v>
      </c>
      <c r="E32" s="229"/>
      <c r="F32" s="120"/>
      <c r="G32" s="120">
        <v>540000</v>
      </c>
      <c r="H32" s="223"/>
    </row>
    <row r="33" spans="2:8" s="10" customFormat="1" ht="18" customHeight="1" x14ac:dyDescent="0.15">
      <c r="B33" s="122" t="s">
        <v>637</v>
      </c>
      <c r="C33" s="134" t="s">
        <v>638</v>
      </c>
      <c r="D33" s="228"/>
      <c r="E33" s="229"/>
      <c r="F33" s="120"/>
      <c r="G33" s="120">
        <v>2000000</v>
      </c>
      <c r="H33" s="223"/>
    </row>
    <row r="34" spans="2:8" s="10" customFormat="1" ht="18" customHeight="1" x14ac:dyDescent="0.15">
      <c r="B34" s="122" t="s">
        <v>642</v>
      </c>
      <c r="C34" s="134" t="s">
        <v>638</v>
      </c>
      <c r="D34" s="228"/>
      <c r="E34" s="229"/>
      <c r="F34" s="120"/>
      <c r="G34" s="120">
        <v>1000000</v>
      </c>
      <c r="H34" s="223"/>
    </row>
    <row r="35" spans="2:8" s="10" customFormat="1" ht="18" customHeight="1" x14ac:dyDescent="0.15">
      <c r="B35" s="122" t="s">
        <v>643</v>
      </c>
      <c r="C35" s="134" t="s">
        <v>644</v>
      </c>
      <c r="D35" s="244" t="s">
        <v>648</v>
      </c>
      <c r="E35" s="229"/>
      <c r="F35" s="120"/>
      <c r="G35" s="120">
        <v>450000</v>
      </c>
      <c r="H35" s="223"/>
    </row>
    <row r="36" spans="2:8" s="8" customFormat="1" ht="18" customHeight="1" x14ac:dyDescent="0.15">
      <c r="B36" s="122" t="s">
        <v>645</v>
      </c>
      <c r="C36" s="134" t="s">
        <v>646</v>
      </c>
      <c r="D36" s="228" t="s">
        <v>647</v>
      </c>
      <c r="E36" s="229"/>
      <c r="F36" s="120"/>
      <c r="G36" s="120">
        <v>100000</v>
      </c>
      <c r="H36" s="223"/>
    </row>
    <row r="37" spans="2:8" s="8" customFormat="1" ht="18" customHeight="1" x14ac:dyDescent="0.15">
      <c r="B37" s="122" t="s">
        <v>649</v>
      </c>
      <c r="C37" s="134" t="s">
        <v>650</v>
      </c>
      <c r="D37" s="228" t="s">
        <v>651</v>
      </c>
      <c r="E37" s="229"/>
      <c r="F37" s="120"/>
      <c r="G37" s="120">
        <v>311300</v>
      </c>
      <c r="H37" s="223"/>
    </row>
    <row r="38" spans="2:8" s="10" customFormat="1" ht="18" customHeight="1" x14ac:dyDescent="0.15">
      <c r="B38" s="122"/>
      <c r="C38" s="134"/>
      <c r="D38" s="228"/>
      <c r="E38" s="229"/>
      <c r="F38" s="120"/>
      <c r="G38" s="120"/>
      <c r="H38" s="223"/>
    </row>
    <row r="39" spans="2:8" s="10" customFormat="1" ht="18" customHeight="1" x14ac:dyDescent="0.15">
      <c r="B39" s="122"/>
      <c r="C39" s="134"/>
      <c r="D39" s="228"/>
      <c r="E39" s="229"/>
      <c r="F39" s="120"/>
      <c r="G39" s="120"/>
      <c r="H39" s="223"/>
    </row>
    <row r="40" spans="2:8" s="10" customFormat="1" ht="18" customHeight="1" x14ac:dyDescent="0.15">
      <c r="B40" s="122"/>
      <c r="C40" s="134"/>
      <c r="D40" s="228"/>
      <c r="E40" s="229"/>
      <c r="F40" s="120"/>
      <c r="G40" s="120"/>
      <c r="H40" s="223"/>
    </row>
    <row r="41" spans="2:8" s="10" customFormat="1" ht="18" customHeight="1" x14ac:dyDescent="0.15">
      <c r="B41" s="122"/>
      <c r="C41" s="134"/>
      <c r="D41" s="228"/>
      <c r="E41" s="229"/>
      <c r="F41" s="120"/>
      <c r="G41" s="120"/>
      <c r="H41" s="223"/>
    </row>
    <row r="42" spans="2:8" s="8" customFormat="1" ht="18" customHeight="1" x14ac:dyDescent="0.15">
      <c r="B42" s="122"/>
      <c r="C42" s="134"/>
      <c r="D42" s="228"/>
      <c r="E42" s="229"/>
      <c r="F42" s="120"/>
      <c r="G42" s="120"/>
      <c r="H42" s="223"/>
    </row>
    <row r="43" spans="2:8" s="8" customFormat="1" ht="18" customHeight="1" x14ac:dyDescent="0.15">
      <c r="B43" s="122"/>
      <c r="C43" s="134"/>
      <c r="D43" s="228"/>
      <c r="E43" s="229"/>
      <c r="F43" s="120"/>
      <c r="G43" s="120"/>
      <c r="H43" s="223"/>
    </row>
    <row r="44" spans="2:8" s="8" customFormat="1" ht="18" customHeight="1" x14ac:dyDescent="0.15">
      <c r="B44" s="122"/>
      <c r="C44" s="134"/>
      <c r="D44" s="228"/>
      <c r="E44" s="229"/>
      <c r="F44" s="120"/>
      <c r="G44" s="120"/>
      <c r="H44" s="223"/>
    </row>
    <row r="45" spans="2:8" s="8" customFormat="1" ht="18" customHeight="1" thickBot="1" x14ac:dyDescent="0.2">
      <c r="B45" s="122"/>
      <c r="C45" s="134"/>
      <c r="D45" s="228"/>
      <c r="E45" s="229"/>
      <c r="F45" s="120"/>
      <c r="G45" s="120"/>
      <c r="H45" s="135"/>
    </row>
    <row r="46" spans="2:8" s="10" customFormat="1" ht="18" customHeight="1" thickTop="1" x14ac:dyDescent="0.15">
      <c r="B46" s="241" t="str">
        <f>IF(B49=0,"합          계","소          계")</f>
        <v>합          계</v>
      </c>
      <c r="C46" s="242"/>
      <c r="D46" s="242"/>
      <c r="E46" s="243"/>
      <c r="F46" s="116"/>
      <c r="G46" s="116">
        <v>16416570</v>
      </c>
      <c r="H46" s="115"/>
    </row>
    <row r="47" spans="2:8" s="10" customFormat="1" ht="30" customHeight="1" x14ac:dyDescent="0.15">
      <c r="B47" s="8"/>
      <c r="C47" s="8"/>
      <c r="D47" s="245"/>
      <c r="E47" s="245"/>
      <c r="F47" s="226" t="str">
        <f>기본정보입력!C8</f>
        <v>디에스이엔지</v>
      </c>
      <c r="G47" s="226"/>
      <c r="H47" s="226"/>
    </row>
    <row r="48" spans="2:8" s="10" customFormat="1" ht="20.25" customHeight="1" x14ac:dyDescent="0.15">
      <c r="B48" s="104" t="s">
        <v>4</v>
      </c>
      <c r="C48" s="104" t="s">
        <v>3</v>
      </c>
      <c r="D48" s="233" t="s">
        <v>10</v>
      </c>
      <c r="E48" s="233"/>
      <c r="F48" s="106" t="s">
        <v>11</v>
      </c>
      <c r="G48" s="106" t="s">
        <v>12</v>
      </c>
      <c r="H48" s="105" t="s">
        <v>6</v>
      </c>
    </row>
    <row r="49" spans="2:8" s="10" customFormat="1" ht="20.25" customHeight="1" x14ac:dyDescent="0.15">
      <c r="B49" s="121"/>
      <c r="C49" s="121"/>
      <c r="D49" s="236"/>
      <c r="E49" s="236"/>
      <c r="F49" s="119"/>
      <c r="G49" s="119"/>
      <c r="H49" s="123"/>
    </row>
    <row r="50" spans="2:8" s="10" customFormat="1" ht="20.25" customHeight="1" x14ac:dyDescent="0.15">
      <c r="B50" s="122"/>
      <c r="C50" s="122"/>
      <c r="D50" s="227"/>
      <c r="E50" s="227"/>
      <c r="F50" s="120"/>
      <c r="G50" s="120"/>
      <c r="H50" s="124"/>
    </row>
    <row r="51" spans="2:8" s="10" customFormat="1" ht="20.25" customHeight="1" x14ac:dyDescent="0.15">
      <c r="B51" s="122"/>
      <c r="C51" s="122"/>
      <c r="D51" s="227"/>
      <c r="E51" s="227"/>
      <c r="F51" s="120"/>
      <c r="G51" s="120"/>
      <c r="H51" s="124"/>
    </row>
    <row r="52" spans="2:8" s="10" customFormat="1" ht="20.25" customHeight="1" x14ac:dyDescent="0.15">
      <c r="B52" s="122"/>
      <c r="C52" s="122"/>
      <c r="D52" s="227"/>
      <c r="E52" s="227"/>
      <c r="F52" s="120"/>
      <c r="G52" s="120"/>
      <c r="H52" s="124"/>
    </row>
    <row r="53" spans="2:8" s="10" customFormat="1" ht="20.25" customHeight="1" x14ac:dyDescent="0.15">
      <c r="B53" s="122"/>
      <c r="C53" s="122"/>
      <c r="D53" s="227"/>
      <c r="E53" s="227"/>
      <c r="F53" s="120"/>
      <c r="G53" s="120"/>
      <c r="H53" s="124"/>
    </row>
    <row r="54" spans="2:8" s="10" customFormat="1" ht="20.25" customHeight="1" x14ac:dyDescent="0.15">
      <c r="B54" s="122"/>
      <c r="C54" s="122"/>
      <c r="D54" s="227"/>
      <c r="E54" s="227"/>
      <c r="F54" s="120"/>
      <c r="G54" s="120"/>
      <c r="H54" s="124"/>
    </row>
    <row r="55" spans="2:8" s="10" customFormat="1" ht="20.25" customHeight="1" x14ac:dyDescent="0.15">
      <c r="B55" s="122"/>
      <c r="C55" s="122"/>
      <c r="D55" s="227"/>
      <c r="E55" s="227"/>
      <c r="F55" s="120"/>
      <c r="G55" s="120"/>
      <c r="H55" s="124"/>
    </row>
    <row r="56" spans="2:8" s="10" customFormat="1" ht="20.25" customHeight="1" x14ac:dyDescent="0.15">
      <c r="B56" s="122"/>
      <c r="C56" s="122"/>
      <c r="D56" s="227"/>
      <c r="E56" s="227"/>
      <c r="F56" s="120"/>
      <c r="G56" s="120"/>
      <c r="H56" s="124"/>
    </row>
    <row r="57" spans="2:8" s="10" customFormat="1" ht="20.25" customHeight="1" x14ac:dyDescent="0.15">
      <c r="B57" s="122"/>
      <c r="C57" s="122"/>
      <c r="D57" s="227"/>
      <c r="E57" s="227"/>
      <c r="F57" s="120"/>
      <c r="G57" s="120"/>
      <c r="H57" s="124"/>
    </row>
    <row r="58" spans="2:8" s="10" customFormat="1" ht="20.25" customHeight="1" x14ac:dyDescent="0.15">
      <c r="B58" s="122"/>
      <c r="C58" s="122"/>
      <c r="D58" s="227"/>
      <c r="E58" s="227"/>
      <c r="F58" s="120"/>
      <c r="G58" s="120"/>
      <c r="H58" s="124"/>
    </row>
    <row r="59" spans="2:8" s="10" customFormat="1" ht="20.25" customHeight="1" x14ac:dyDescent="0.15">
      <c r="B59" s="122"/>
      <c r="C59" s="122"/>
      <c r="D59" s="227"/>
      <c r="E59" s="227"/>
      <c r="F59" s="120"/>
      <c r="G59" s="120"/>
      <c r="H59" s="124"/>
    </row>
    <row r="60" spans="2:8" s="10" customFormat="1" ht="20.25" customHeight="1" x14ac:dyDescent="0.15">
      <c r="B60" s="122"/>
      <c r="C60" s="122"/>
      <c r="D60" s="227"/>
      <c r="E60" s="227"/>
      <c r="F60" s="120"/>
      <c r="G60" s="120"/>
      <c r="H60" s="124"/>
    </row>
    <row r="61" spans="2:8" s="10" customFormat="1" ht="20.25" customHeight="1" x14ac:dyDescent="0.15">
      <c r="B61" s="122"/>
      <c r="C61" s="122"/>
      <c r="D61" s="227"/>
      <c r="E61" s="227"/>
      <c r="F61" s="120"/>
      <c r="G61" s="120"/>
      <c r="H61" s="124"/>
    </row>
    <row r="62" spans="2:8" s="10" customFormat="1" ht="20.25" customHeight="1" x14ac:dyDescent="0.15">
      <c r="B62" s="122"/>
      <c r="C62" s="122"/>
      <c r="D62" s="227"/>
      <c r="E62" s="227"/>
      <c r="F62" s="120"/>
      <c r="G62" s="120"/>
      <c r="H62" s="124"/>
    </row>
    <row r="63" spans="2:8" s="10" customFormat="1" ht="20.25" customHeight="1" x14ac:dyDescent="0.15">
      <c r="B63" s="122"/>
      <c r="C63" s="122"/>
      <c r="D63" s="227"/>
      <c r="E63" s="227"/>
      <c r="F63" s="120"/>
      <c r="G63" s="120"/>
      <c r="H63" s="124"/>
    </row>
    <row r="64" spans="2:8" s="10" customFormat="1" ht="20.25" customHeight="1" x14ac:dyDescent="0.15">
      <c r="B64" s="122"/>
      <c r="C64" s="122"/>
      <c r="D64" s="227"/>
      <c r="E64" s="227"/>
      <c r="F64" s="120"/>
      <c r="G64" s="120"/>
      <c r="H64" s="124"/>
    </row>
    <row r="65" spans="2:8" s="10" customFormat="1" ht="20.25" customHeight="1" x14ac:dyDescent="0.15">
      <c r="B65" s="122"/>
      <c r="C65" s="122"/>
      <c r="D65" s="227"/>
      <c r="E65" s="227"/>
      <c r="F65" s="120"/>
      <c r="G65" s="120"/>
      <c r="H65" s="124"/>
    </row>
    <row r="66" spans="2:8" s="10" customFormat="1" ht="20.25" customHeight="1" x14ac:dyDescent="0.15">
      <c r="B66" s="122"/>
      <c r="C66" s="122"/>
      <c r="D66" s="227"/>
      <c r="E66" s="227"/>
      <c r="F66" s="120"/>
      <c r="G66" s="120"/>
      <c r="H66" s="124"/>
    </row>
    <row r="67" spans="2:8" s="10" customFormat="1" ht="20.25" customHeight="1" x14ac:dyDescent="0.15">
      <c r="B67" s="122"/>
      <c r="C67" s="122"/>
      <c r="D67" s="227"/>
      <c r="E67" s="227"/>
      <c r="F67" s="120"/>
      <c r="G67" s="120"/>
      <c r="H67" s="124"/>
    </row>
    <row r="68" spans="2:8" s="10" customFormat="1" ht="20.25" customHeight="1" x14ac:dyDescent="0.15">
      <c r="B68" s="122"/>
      <c r="C68" s="122"/>
      <c r="D68" s="227"/>
      <c r="E68" s="227"/>
      <c r="F68" s="120"/>
      <c r="G68" s="120"/>
      <c r="H68" s="124"/>
    </row>
    <row r="69" spans="2:8" s="10" customFormat="1" ht="20.25" customHeight="1" x14ac:dyDescent="0.15">
      <c r="B69" s="122">
        <f>데이터!B41</f>
        <v>0</v>
      </c>
      <c r="C69" s="122">
        <f>데이터!C41</f>
        <v>0</v>
      </c>
      <c r="D69" s="227">
        <f>데이터!D41</f>
        <v>0</v>
      </c>
      <c r="E69" s="227"/>
      <c r="F69" s="120">
        <f>데이터!E41</f>
        <v>0</v>
      </c>
      <c r="G69" s="120">
        <f>데이터!F41</f>
        <v>0</v>
      </c>
      <c r="H69" s="124"/>
    </row>
    <row r="70" spans="2:8" s="10" customFormat="1" ht="20.25" customHeight="1" x14ac:dyDescent="0.15">
      <c r="B70" s="122">
        <f>데이터!B42</f>
        <v>0</v>
      </c>
      <c r="C70" s="122">
        <f>데이터!C42</f>
        <v>0</v>
      </c>
      <c r="D70" s="227">
        <f>데이터!D42</f>
        <v>0</v>
      </c>
      <c r="E70" s="227"/>
      <c r="F70" s="120">
        <f>데이터!E42</f>
        <v>0</v>
      </c>
      <c r="G70" s="120">
        <f>데이터!F42</f>
        <v>0</v>
      </c>
      <c r="H70" s="124"/>
    </row>
    <row r="71" spans="2:8" s="8" customFormat="1" ht="20.25" customHeight="1" x14ac:dyDescent="0.15">
      <c r="B71" s="122">
        <f>데이터!B43</f>
        <v>0</v>
      </c>
      <c r="C71" s="122">
        <f>데이터!C43</f>
        <v>0</v>
      </c>
      <c r="D71" s="227">
        <f>데이터!D43</f>
        <v>0</v>
      </c>
      <c r="E71" s="227"/>
      <c r="F71" s="120">
        <f>데이터!E43</f>
        <v>0</v>
      </c>
      <c r="G71" s="120">
        <f>데이터!F43</f>
        <v>0</v>
      </c>
      <c r="H71" s="124"/>
    </row>
    <row r="72" spans="2:8" s="10" customFormat="1" ht="20.25" customHeight="1" x14ac:dyDescent="0.15">
      <c r="B72" s="125">
        <f>데이터!B44</f>
        <v>0</v>
      </c>
      <c r="C72" s="125">
        <f>데이터!C44</f>
        <v>0</v>
      </c>
      <c r="D72" s="227">
        <f>데이터!D44</f>
        <v>0</v>
      </c>
      <c r="E72" s="227"/>
      <c r="F72" s="120">
        <f>데이터!E44</f>
        <v>0</v>
      </c>
      <c r="G72" s="120">
        <f>데이터!F44</f>
        <v>0</v>
      </c>
      <c r="H72" s="124"/>
    </row>
    <row r="73" spans="2:8" s="10" customFormat="1" ht="20.25" customHeight="1" x14ac:dyDescent="0.15">
      <c r="B73" s="125">
        <f>데이터!B45</f>
        <v>0</v>
      </c>
      <c r="C73" s="125">
        <f>데이터!C45</f>
        <v>0</v>
      </c>
      <c r="D73" s="227">
        <f>데이터!D45</f>
        <v>0</v>
      </c>
      <c r="E73" s="227"/>
      <c r="F73" s="120">
        <f>데이터!E45</f>
        <v>0</v>
      </c>
      <c r="G73" s="120">
        <f>데이터!F45</f>
        <v>0</v>
      </c>
      <c r="H73" s="124"/>
    </row>
    <row r="74" spans="2:8" s="10" customFormat="1" ht="20.25" customHeight="1" x14ac:dyDescent="0.15">
      <c r="B74" s="125">
        <f>데이터!B46</f>
        <v>0</v>
      </c>
      <c r="C74" s="125">
        <f>데이터!C46</f>
        <v>0</v>
      </c>
      <c r="D74" s="227">
        <f>데이터!D46</f>
        <v>0</v>
      </c>
      <c r="E74" s="227"/>
      <c r="F74" s="120">
        <f>데이터!E46</f>
        <v>0</v>
      </c>
      <c r="G74" s="120">
        <f>데이터!F46</f>
        <v>0</v>
      </c>
      <c r="H74" s="124"/>
    </row>
    <row r="75" spans="2:8" s="10" customFormat="1" ht="20.25" customHeight="1" x14ac:dyDescent="0.15">
      <c r="B75" s="125">
        <f>데이터!B47</f>
        <v>0</v>
      </c>
      <c r="C75" s="125">
        <f>데이터!C47</f>
        <v>0</v>
      </c>
      <c r="D75" s="227">
        <f>데이터!D47</f>
        <v>0</v>
      </c>
      <c r="E75" s="227"/>
      <c r="F75" s="120">
        <f>데이터!E47</f>
        <v>0</v>
      </c>
      <c r="G75" s="120">
        <f>데이터!F47</f>
        <v>0</v>
      </c>
      <c r="H75" s="124"/>
    </row>
    <row r="76" spans="2:8" s="10" customFormat="1" ht="20.25" customHeight="1" x14ac:dyDescent="0.15">
      <c r="B76" s="125">
        <f>데이터!B48</f>
        <v>0</v>
      </c>
      <c r="C76" s="125">
        <f>데이터!C48</f>
        <v>0</v>
      </c>
      <c r="D76" s="227">
        <f>데이터!D48</f>
        <v>0</v>
      </c>
      <c r="E76" s="227"/>
      <c r="F76" s="120">
        <f>데이터!E48</f>
        <v>0</v>
      </c>
      <c r="G76" s="120">
        <f>데이터!F48</f>
        <v>0</v>
      </c>
      <c r="H76" s="124"/>
    </row>
    <row r="77" spans="2:8" s="10" customFormat="1" ht="20.25" customHeight="1" x14ac:dyDescent="0.15">
      <c r="B77" s="125">
        <f>데이터!B49</f>
        <v>0</v>
      </c>
      <c r="C77" s="125">
        <f>데이터!C49</f>
        <v>0</v>
      </c>
      <c r="D77" s="227">
        <f>데이터!D49</f>
        <v>0</v>
      </c>
      <c r="E77" s="227"/>
      <c r="F77" s="120">
        <f>데이터!E49</f>
        <v>0</v>
      </c>
      <c r="G77" s="120">
        <f>데이터!F49</f>
        <v>0</v>
      </c>
      <c r="H77" s="124"/>
    </row>
    <row r="78" spans="2:8" s="10" customFormat="1" ht="20.25" customHeight="1" x14ac:dyDescent="0.15">
      <c r="B78" s="125">
        <f>데이터!B50</f>
        <v>0</v>
      </c>
      <c r="C78" s="125">
        <f>데이터!C50</f>
        <v>0</v>
      </c>
      <c r="D78" s="227">
        <f>데이터!D50</f>
        <v>0</v>
      </c>
      <c r="E78" s="227"/>
      <c r="F78" s="120">
        <f>데이터!E50</f>
        <v>0</v>
      </c>
      <c r="G78" s="120">
        <f>데이터!F50</f>
        <v>0</v>
      </c>
      <c r="H78" s="124"/>
    </row>
    <row r="79" spans="2:8" s="10" customFormat="1" ht="20.25" customHeight="1" x14ac:dyDescent="0.15">
      <c r="B79" s="125">
        <f>데이터!B51</f>
        <v>0</v>
      </c>
      <c r="C79" s="125">
        <f>데이터!C51</f>
        <v>0</v>
      </c>
      <c r="D79" s="227">
        <f>데이터!D51</f>
        <v>0</v>
      </c>
      <c r="E79" s="227"/>
      <c r="F79" s="120">
        <f>데이터!E51</f>
        <v>0</v>
      </c>
      <c r="G79" s="120">
        <f>데이터!F51</f>
        <v>0</v>
      </c>
      <c r="H79" s="124"/>
    </row>
    <row r="80" spans="2:8" s="10" customFormat="1" ht="20.25" customHeight="1" x14ac:dyDescent="0.15">
      <c r="B80" s="125">
        <f>데이터!B52</f>
        <v>0</v>
      </c>
      <c r="C80" s="125">
        <f>데이터!C52</f>
        <v>0</v>
      </c>
      <c r="D80" s="227">
        <f>데이터!D52</f>
        <v>0</v>
      </c>
      <c r="E80" s="227"/>
      <c r="F80" s="120">
        <f>데이터!E52</f>
        <v>0</v>
      </c>
      <c r="G80" s="120">
        <f>데이터!F52</f>
        <v>0</v>
      </c>
      <c r="H80" s="124"/>
    </row>
    <row r="81" spans="2:8" s="10" customFormat="1" ht="20.25" customHeight="1" x14ac:dyDescent="0.15">
      <c r="B81" s="125">
        <f>데이터!B53</f>
        <v>0</v>
      </c>
      <c r="C81" s="125">
        <f>데이터!C53</f>
        <v>0</v>
      </c>
      <c r="D81" s="227">
        <f>데이터!D53</f>
        <v>0</v>
      </c>
      <c r="E81" s="227"/>
      <c r="F81" s="120">
        <f>데이터!E53</f>
        <v>0</v>
      </c>
      <c r="G81" s="120">
        <f>데이터!F53</f>
        <v>0</v>
      </c>
      <c r="H81" s="124"/>
    </row>
    <row r="82" spans="2:8" s="10" customFormat="1" ht="20.25" customHeight="1" x14ac:dyDescent="0.15">
      <c r="B82" s="126">
        <f>데이터!B54</f>
        <v>0</v>
      </c>
      <c r="C82" s="126">
        <f>데이터!C54</f>
        <v>0</v>
      </c>
      <c r="D82" s="246">
        <f>데이터!D54</f>
        <v>0</v>
      </c>
      <c r="E82" s="246"/>
      <c r="F82" s="127">
        <f>데이터!E54</f>
        <v>0</v>
      </c>
      <c r="G82" s="127">
        <f>데이터!F54</f>
        <v>0</v>
      </c>
      <c r="H82" s="128"/>
    </row>
    <row r="83" spans="2:8" s="10" customFormat="1" ht="20.25" customHeight="1" x14ac:dyDescent="0.15">
      <c r="B83" s="248" t="s">
        <v>13</v>
      </c>
      <c r="C83" s="249"/>
      <c r="D83" s="249"/>
      <c r="E83" s="250"/>
      <c r="F83" s="138">
        <v>41151780</v>
      </c>
      <c r="G83" s="138">
        <v>32131386</v>
      </c>
      <c r="H83" s="139"/>
    </row>
    <row r="84" spans="2:8" s="10" customFormat="1" ht="20.25" customHeight="1" x14ac:dyDescent="0.15">
      <c r="F84" s="247" t="str">
        <f>F47</f>
        <v>디에스이엔지</v>
      </c>
      <c r="G84" s="247"/>
      <c r="H84" s="247"/>
    </row>
  </sheetData>
  <sheetProtection selectLockedCells="1"/>
  <mergeCells count="75">
    <mergeCell ref="D70:E70"/>
    <mergeCell ref="D54:E54"/>
    <mergeCell ref="D55:E55"/>
    <mergeCell ref="D61:E61"/>
    <mergeCell ref="D62:E62"/>
    <mergeCell ref="D57:E57"/>
    <mergeCell ref="D60:E60"/>
    <mergeCell ref="D58:E58"/>
    <mergeCell ref="F84:H84"/>
    <mergeCell ref="B83:E83"/>
    <mergeCell ref="D77:E77"/>
    <mergeCell ref="D78:E78"/>
    <mergeCell ref="D79:E79"/>
    <mergeCell ref="D76:E76"/>
    <mergeCell ref="D80:E80"/>
    <mergeCell ref="D81:E81"/>
    <mergeCell ref="D82:E82"/>
    <mergeCell ref="D63:E63"/>
    <mergeCell ref="D64:E64"/>
    <mergeCell ref="D68:E68"/>
    <mergeCell ref="D71:E71"/>
    <mergeCell ref="D74:E74"/>
    <mergeCell ref="D69:E69"/>
    <mergeCell ref="D66:E66"/>
    <mergeCell ref="D67:E67"/>
    <mergeCell ref="D65:E65"/>
    <mergeCell ref="D75:E75"/>
    <mergeCell ref="D72:E72"/>
    <mergeCell ref="D73:E73"/>
    <mergeCell ref="D32:E32"/>
    <mergeCell ref="D59:E59"/>
    <mergeCell ref="D50:E50"/>
    <mergeCell ref="D51:E51"/>
    <mergeCell ref="D52:E52"/>
    <mergeCell ref="D53:E53"/>
    <mergeCell ref="B46:E46"/>
    <mergeCell ref="D43:E43"/>
    <mergeCell ref="D44:E44"/>
    <mergeCell ref="D36:E36"/>
    <mergeCell ref="D38:E38"/>
    <mergeCell ref="D35:E35"/>
    <mergeCell ref="D47:E47"/>
    <mergeCell ref="D48:E48"/>
    <mergeCell ref="D56:E56"/>
    <mergeCell ref="D49:E49"/>
    <mergeCell ref="D7:F8"/>
    <mergeCell ref="C10:D10"/>
    <mergeCell ref="D27:E27"/>
    <mergeCell ref="D28:E28"/>
    <mergeCell ref="B15:C15"/>
    <mergeCell ref="B14:C14"/>
    <mergeCell ref="B12:D12"/>
    <mergeCell ref="B23:C23"/>
    <mergeCell ref="B21:C21"/>
    <mergeCell ref="B13:C13"/>
    <mergeCell ref="B16:C16"/>
    <mergeCell ref="B18:C18"/>
    <mergeCell ref="B19:C19"/>
    <mergeCell ref="B24:C24"/>
    <mergeCell ref="F47:H47"/>
    <mergeCell ref="B20:C20"/>
    <mergeCell ref="B22:C22"/>
    <mergeCell ref="B17:C17"/>
    <mergeCell ref="D33:E33"/>
    <mergeCell ref="D42:E42"/>
    <mergeCell ref="B26:D26"/>
    <mergeCell ref="D31:E31"/>
    <mergeCell ref="D41:E41"/>
    <mergeCell ref="D45:E45"/>
    <mergeCell ref="D39:E39"/>
    <mergeCell ref="D40:E40"/>
    <mergeCell ref="D29:E29"/>
    <mergeCell ref="D34:E34"/>
    <mergeCell ref="D30:E30"/>
    <mergeCell ref="D37:E37"/>
  </mergeCells>
  <phoneticPr fontId="4" type="noConversion"/>
  <printOptions horizontalCentered="1" verticalCentered="1"/>
  <pageMargins left="0.70866141732283472" right="0.70866141732283472" top="0.19685039370078741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7" r:id="rId4" name="Check Box 73">
              <controlPr defaultSize="0" autoFill="0" autoLine="0" autoPict="0" macro="[0]!전체화면">
                <anchor moveWithCells="1" sizeWithCells="1">
                  <from>
                    <xdr:col>10</xdr:col>
                    <xdr:colOff>333375</xdr:colOff>
                    <xdr:row>2</xdr:row>
                    <xdr:rowOff>190500</xdr:rowOff>
                  </from>
                  <to>
                    <xdr:col>11</xdr:col>
                    <xdr:colOff>257175</xdr:colOff>
                    <xdr:row>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21"/>
  <sheetViews>
    <sheetView workbookViewId="0">
      <selection activeCell="H14" sqref="H14"/>
    </sheetView>
  </sheetViews>
  <sheetFormatPr defaultRowHeight="17.100000000000001" customHeight="1" x14ac:dyDescent="0.15"/>
  <cols>
    <col min="1" max="1" width="1.44140625" style="32" customWidth="1"/>
    <col min="2" max="16384" width="8.88671875" style="32"/>
  </cols>
  <sheetData>
    <row r="1" spans="1:5" ht="17.100000000000001" customHeight="1" x14ac:dyDescent="0.15">
      <c r="A1" s="32" t="b">
        <v>0</v>
      </c>
      <c r="B1" s="32" t="b">
        <v>0</v>
      </c>
    </row>
    <row r="2" spans="1:5" ht="17.100000000000001" customHeight="1" x14ac:dyDescent="0.15">
      <c r="B2" s="44" t="str">
        <f>현금출납입력!$B$11</f>
        <v>날  짜</v>
      </c>
      <c r="C2" s="45" t="str">
        <f>현금출납입력!$C$11</f>
        <v>구 분</v>
      </c>
      <c r="D2" s="44" t="str">
        <f>현금출납입력!$B$11</f>
        <v>날  짜</v>
      </c>
      <c r="E2" s="45" t="str">
        <f>현금출납입력!$C$11</f>
        <v>구 분</v>
      </c>
    </row>
    <row r="3" spans="1:5" ht="17.100000000000001" customHeight="1" x14ac:dyDescent="0.15">
      <c r="B3" s="46" t="str">
        <f>"&lt;" &amp; 일계표!$C$10</f>
        <v>&lt;43105</v>
      </c>
      <c r="C3" s="47" t="str">
        <f>일계표!$B14</f>
        <v>현금</v>
      </c>
      <c r="D3" s="46">
        <f>일계표!$C$10</f>
        <v>43105</v>
      </c>
      <c r="E3" s="47" t="str">
        <f>일계표!$B14</f>
        <v>현금</v>
      </c>
    </row>
    <row r="4" spans="1:5" ht="17.100000000000001" customHeight="1" x14ac:dyDescent="0.15">
      <c r="B4" s="44" t="str">
        <f>현금출납입력!$B$11</f>
        <v>날  짜</v>
      </c>
      <c r="C4" s="45" t="str">
        <f>현금출납입력!$C$11</f>
        <v>구 분</v>
      </c>
      <c r="D4" s="44" t="str">
        <f>현금출납입력!$B$11</f>
        <v>날  짜</v>
      </c>
      <c r="E4" s="45" t="str">
        <f>현금출납입력!$C$11</f>
        <v>구 분</v>
      </c>
    </row>
    <row r="5" spans="1:5" ht="17.100000000000001" customHeight="1" x14ac:dyDescent="0.15">
      <c r="B5" s="46" t="str">
        <f>"&lt;" &amp; 일계표!$C$10</f>
        <v>&lt;43105</v>
      </c>
      <c r="C5" s="47" t="str">
        <f>일계표!$B15</f>
        <v>예금</v>
      </c>
      <c r="D5" s="46">
        <f>일계표!$C$10</f>
        <v>43105</v>
      </c>
      <c r="E5" s="47" t="str">
        <f>일계표!$B15</f>
        <v>예금</v>
      </c>
    </row>
    <row r="6" spans="1:5" ht="17.100000000000001" customHeight="1" x14ac:dyDescent="0.15">
      <c r="B6" s="44" t="str">
        <f>현금출납입력!$B$11</f>
        <v>날  짜</v>
      </c>
      <c r="C6" s="45" t="str">
        <f>현금출납입력!$C$11</f>
        <v>구 분</v>
      </c>
      <c r="D6" s="44" t="str">
        <f>현금출납입력!$B$11</f>
        <v>날  짜</v>
      </c>
      <c r="E6" s="45" t="str">
        <f>현금출납입력!$C$11</f>
        <v>구 분</v>
      </c>
    </row>
    <row r="7" spans="1:5" ht="17.100000000000001" customHeight="1" x14ac:dyDescent="0.15">
      <c r="B7" s="46" t="str">
        <f>"&lt;" &amp; 일계표!$C$10</f>
        <v>&lt;43105</v>
      </c>
      <c r="C7" s="47" t="str">
        <f>일계표!$B16</f>
        <v>어음</v>
      </c>
      <c r="D7" s="46">
        <f>일계표!$C$10</f>
        <v>43105</v>
      </c>
      <c r="E7" s="47" t="str">
        <f>일계표!$B16</f>
        <v>어음</v>
      </c>
    </row>
    <row r="8" spans="1:5" ht="17.100000000000001" customHeight="1" x14ac:dyDescent="0.15">
      <c r="B8" s="44" t="str">
        <f>현금출납입력!$B$11</f>
        <v>날  짜</v>
      </c>
      <c r="C8" s="45" t="str">
        <f>현금출납입력!$C$11</f>
        <v>구 분</v>
      </c>
      <c r="D8" s="44" t="str">
        <f>현금출납입력!$B$11</f>
        <v>날  짜</v>
      </c>
      <c r="E8" s="45" t="str">
        <f>현금출납입력!$C$11</f>
        <v>구 분</v>
      </c>
    </row>
    <row r="9" spans="1:5" ht="17.100000000000001" customHeight="1" x14ac:dyDescent="0.15">
      <c r="B9" s="46" t="str">
        <f>"&lt;" &amp; 일계표!$C$10</f>
        <v>&lt;43105</v>
      </c>
      <c r="C9" s="47" t="str">
        <f>일계표!$B17</f>
        <v>외상매입금</v>
      </c>
      <c r="D9" s="46">
        <f>일계표!$C$10</f>
        <v>43105</v>
      </c>
      <c r="E9" s="47" t="str">
        <f>일계표!$B17</f>
        <v>외상매입금</v>
      </c>
    </row>
    <row r="10" spans="1:5" ht="17.100000000000001" customHeight="1" x14ac:dyDescent="0.15">
      <c r="B10" s="44" t="str">
        <f>현금출납입력!$B$11</f>
        <v>날  짜</v>
      </c>
      <c r="C10" s="45" t="str">
        <f>현금출납입력!$C$11</f>
        <v>구 분</v>
      </c>
      <c r="D10" s="44" t="str">
        <f>현금출납입력!$B$11</f>
        <v>날  짜</v>
      </c>
      <c r="E10" s="45" t="str">
        <f>현금출납입력!$C$11</f>
        <v>구 분</v>
      </c>
    </row>
    <row r="11" spans="1:5" ht="17.100000000000001" customHeight="1" x14ac:dyDescent="0.15">
      <c r="B11" s="46" t="str">
        <f>"&lt;" &amp; 일계표!$C$10</f>
        <v>&lt;43105</v>
      </c>
      <c r="C11" s="47" t="str">
        <f>일계표!$B18</f>
        <v>외상매출금</v>
      </c>
      <c r="D11" s="46">
        <f>일계표!$C$10</f>
        <v>43105</v>
      </c>
      <c r="E11" s="47" t="str">
        <f>일계표!$B18</f>
        <v>외상매출금</v>
      </c>
    </row>
    <row r="12" spans="1:5" ht="17.100000000000001" customHeight="1" x14ac:dyDescent="0.15">
      <c r="B12" s="44" t="str">
        <f>현금출납입력!$B$11</f>
        <v>날  짜</v>
      </c>
      <c r="C12" s="45" t="str">
        <f>현금출납입력!$C$11</f>
        <v>구 분</v>
      </c>
      <c r="D12" s="44" t="str">
        <f>현금출납입력!$B$11</f>
        <v>날  짜</v>
      </c>
      <c r="E12" s="45" t="str">
        <f>현금출납입력!$C$11</f>
        <v>구 분</v>
      </c>
    </row>
    <row r="13" spans="1:5" ht="17.100000000000001" customHeight="1" x14ac:dyDescent="0.15">
      <c r="B13" s="46" t="str">
        <f>"&lt;" &amp; 일계표!$C$10</f>
        <v>&lt;43105</v>
      </c>
      <c r="C13" s="47">
        <f>일계표!$B19</f>
        <v>0</v>
      </c>
      <c r="D13" s="46">
        <f>일계표!$C$10</f>
        <v>43105</v>
      </c>
      <c r="E13" s="47">
        <f>일계표!$B19</f>
        <v>0</v>
      </c>
    </row>
    <row r="14" spans="1:5" ht="17.100000000000001" customHeight="1" x14ac:dyDescent="0.15">
      <c r="B14" s="44" t="str">
        <f>현금출납입력!$B$11</f>
        <v>날  짜</v>
      </c>
      <c r="C14" s="45" t="str">
        <f>현금출납입력!$C$11</f>
        <v>구 분</v>
      </c>
      <c r="D14" s="44" t="str">
        <f>현금출납입력!$B$11</f>
        <v>날  짜</v>
      </c>
      <c r="E14" s="45" t="str">
        <f>현금출납입력!$C$11</f>
        <v>구 분</v>
      </c>
    </row>
    <row r="15" spans="1:5" ht="17.100000000000001" customHeight="1" x14ac:dyDescent="0.15">
      <c r="B15" s="46" t="str">
        <f>"&lt;" &amp; 일계표!$C$10</f>
        <v>&lt;43105</v>
      </c>
      <c r="C15" s="47">
        <f>일계표!$B20</f>
        <v>0</v>
      </c>
      <c r="D15" s="46">
        <f>일계표!$C$10</f>
        <v>43105</v>
      </c>
      <c r="E15" s="47">
        <f>일계표!$B20</f>
        <v>0</v>
      </c>
    </row>
    <row r="16" spans="1:5" ht="17.100000000000001" customHeight="1" x14ac:dyDescent="0.15">
      <c r="B16" s="44" t="str">
        <f>현금출납입력!$B$11</f>
        <v>날  짜</v>
      </c>
      <c r="C16" s="45" t="str">
        <f>현금출납입력!$C$11</f>
        <v>구 분</v>
      </c>
      <c r="D16" s="44" t="str">
        <f>현금출납입력!$B$11</f>
        <v>날  짜</v>
      </c>
      <c r="E16" s="45" t="str">
        <f>현금출납입력!$C$11</f>
        <v>구 분</v>
      </c>
    </row>
    <row r="17" spans="2:5" ht="17.100000000000001" customHeight="1" x14ac:dyDescent="0.15">
      <c r="B17" s="46" t="str">
        <f>"&lt;" &amp; 일계표!$C$10</f>
        <v>&lt;43105</v>
      </c>
      <c r="C17" s="47">
        <f>일계표!$B21</f>
        <v>0</v>
      </c>
      <c r="D17" s="46">
        <f>일계표!$C$10</f>
        <v>43105</v>
      </c>
      <c r="E17" s="47">
        <f>일계표!$B21</f>
        <v>0</v>
      </c>
    </row>
    <row r="18" spans="2:5" ht="17.100000000000001" customHeight="1" x14ac:dyDescent="0.15">
      <c r="B18" s="44" t="str">
        <f>현금출납입력!$B$11</f>
        <v>날  짜</v>
      </c>
      <c r="C18" s="45" t="str">
        <f>현금출납입력!$C$11</f>
        <v>구 분</v>
      </c>
      <c r="D18" s="44" t="str">
        <f>현금출납입력!$B$11</f>
        <v>날  짜</v>
      </c>
      <c r="E18" s="45" t="str">
        <f>현금출납입력!$C$11</f>
        <v>구 분</v>
      </c>
    </row>
    <row r="19" spans="2:5" ht="17.100000000000001" customHeight="1" x14ac:dyDescent="0.15">
      <c r="B19" s="46" t="str">
        <f>"&lt;" &amp; 일계표!$C$10</f>
        <v>&lt;43105</v>
      </c>
      <c r="C19" s="47">
        <f>일계표!$B22</f>
        <v>0</v>
      </c>
      <c r="D19" s="46">
        <f>일계표!$C$10</f>
        <v>43105</v>
      </c>
      <c r="E19" s="47">
        <f>일계표!$B22</f>
        <v>0</v>
      </c>
    </row>
    <row r="20" spans="2:5" ht="17.100000000000001" customHeight="1" x14ac:dyDescent="0.15">
      <c r="B20" s="44" t="str">
        <f>현금출납입력!$B$11</f>
        <v>날  짜</v>
      </c>
      <c r="C20" s="45" t="str">
        <f>현금출납입력!$C$11</f>
        <v>구 분</v>
      </c>
      <c r="D20" s="44" t="str">
        <f>현금출납입력!$B$11</f>
        <v>날  짜</v>
      </c>
      <c r="E20" s="45" t="str">
        <f>현금출납입력!$C$11</f>
        <v>구 분</v>
      </c>
    </row>
    <row r="21" spans="2:5" ht="17.100000000000001" customHeight="1" x14ac:dyDescent="0.15">
      <c r="B21" s="46" t="str">
        <f>"&lt;" &amp; 일계표!$C$10</f>
        <v>&lt;43105</v>
      </c>
      <c r="C21" s="47">
        <f>일계표!$B23</f>
        <v>0</v>
      </c>
      <c r="D21" s="46">
        <f>일계표!$C$10</f>
        <v>43105</v>
      </c>
      <c r="E21" s="47">
        <f>일계표!$B23</f>
        <v>0</v>
      </c>
    </row>
  </sheetData>
  <phoneticPr fontId="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80"/>
  <sheetViews>
    <sheetView showRowColHeaders="0" workbookViewId="0">
      <selection activeCell="J16" sqref="J16"/>
    </sheetView>
  </sheetViews>
  <sheetFormatPr defaultRowHeight="13.5" x14ac:dyDescent="0.15"/>
  <cols>
    <col min="1" max="1" width="11.44140625" bestFit="1" customWidth="1"/>
  </cols>
  <sheetData>
    <row r="1" spans="1:7" ht="14.25" thickBot="1" x14ac:dyDescent="0.2">
      <c r="A1" t="b">
        <v>1</v>
      </c>
      <c r="B1" t="b">
        <v>1</v>
      </c>
    </row>
    <row r="2" spans="1:7" ht="14.25" thickBot="1" x14ac:dyDescent="0.2">
      <c r="A2" s="4" t="str">
        <f>현금출납입력!B11</f>
        <v>날  짜</v>
      </c>
    </row>
    <row r="3" spans="1:7" ht="14.25" thickBot="1" x14ac:dyDescent="0.2">
      <c r="A3" s="5">
        <f>일계표!J10</f>
        <v>42383</v>
      </c>
    </row>
    <row r="4" spans="1:7" s="1" customFormat="1" ht="18" customHeight="1" thickBot="1" x14ac:dyDescent="0.2">
      <c r="A4" s="4" t="str">
        <f>현금출납입력!B11</f>
        <v>날  짜</v>
      </c>
      <c r="B4" s="4" t="str">
        <f>현금출납입력!C11</f>
        <v>구 분</v>
      </c>
      <c r="C4" s="4" t="str">
        <f>현금출납입력!D11</f>
        <v>계정과목</v>
      </c>
      <c r="D4" s="4" t="str">
        <f>현금출납입력!E11</f>
        <v>적    요</v>
      </c>
      <c r="E4" s="4" t="str">
        <f>현금출납입력!F11</f>
        <v>입   금</v>
      </c>
      <c r="F4" s="4" t="str">
        <f>현금출납입력!G11</f>
        <v>출   금</v>
      </c>
      <c r="G4" s="4" t="str">
        <f>현금출납입력!H11</f>
        <v>비  고</v>
      </c>
    </row>
    <row r="5" spans="1:7" x14ac:dyDescent="0.15">
      <c r="A5" s="28">
        <v>40128</v>
      </c>
      <c r="B5" s="29" t="s">
        <v>69</v>
      </c>
      <c r="C5" s="29" t="s">
        <v>74</v>
      </c>
      <c r="D5" s="29" t="s">
        <v>84</v>
      </c>
      <c r="E5" s="30"/>
      <c r="F5" s="31">
        <v>7500</v>
      </c>
      <c r="G5" s="29"/>
    </row>
    <row r="6" spans="1:7" x14ac:dyDescent="0.15">
      <c r="A6" s="28">
        <v>40128</v>
      </c>
      <c r="B6" s="29" t="s">
        <v>72</v>
      </c>
      <c r="C6" s="29" t="s">
        <v>70</v>
      </c>
      <c r="D6" s="29" t="s">
        <v>93</v>
      </c>
      <c r="E6" s="30"/>
      <c r="F6" s="31">
        <v>62000</v>
      </c>
      <c r="G6" s="29"/>
    </row>
    <row r="7" spans="1:7" x14ac:dyDescent="0.15">
      <c r="A7" s="28">
        <v>40128</v>
      </c>
      <c r="B7" s="29" t="s">
        <v>72</v>
      </c>
      <c r="C7" s="29" t="s">
        <v>86</v>
      </c>
      <c r="D7" s="29" t="s">
        <v>95</v>
      </c>
      <c r="E7" s="30"/>
      <c r="F7" s="31">
        <v>770000</v>
      </c>
      <c r="G7" s="29"/>
    </row>
    <row r="8" spans="1:7" x14ac:dyDescent="0.15">
      <c r="A8" s="28"/>
      <c r="B8" s="29"/>
      <c r="C8" s="29"/>
      <c r="D8" s="29"/>
      <c r="E8" s="30"/>
      <c r="F8" s="31"/>
      <c r="G8" s="29"/>
    </row>
    <row r="9" spans="1:7" x14ac:dyDescent="0.15">
      <c r="A9" s="28"/>
      <c r="B9" s="29"/>
      <c r="C9" s="29"/>
      <c r="D9" s="29"/>
      <c r="E9" s="30"/>
      <c r="F9" s="31"/>
      <c r="G9" s="29"/>
    </row>
    <row r="10" spans="1:7" x14ac:dyDescent="0.15">
      <c r="A10" s="28"/>
      <c r="B10" s="29"/>
      <c r="C10" s="29"/>
      <c r="D10" s="29"/>
      <c r="E10" s="30"/>
      <c r="F10" s="31"/>
      <c r="G10" s="29"/>
    </row>
    <row r="11" spans="1:7" x14ac:dyDescent="0.15">
      <c r="A11" s="28"/>
      <c r="B11" s="29"/>
      <c r="C11" s="29"/>
      <c r="D11" s="29"/>
      <c r="E11" s="30"/>
      <c r="F11" s="31"/>
      <c r="G11" s="29"/>
    </row>
    <row r="12" spans="1:7" x14ac:dyDescent="0.15">
      <c r="A12" s="28"/>
      <c r="B12" s="29"/>
      <c r="C12" s="29"/>
      <c r="D12" s="29"/>
      <c r="E12" s="30"/>
      <c r="F12" s="31"/>
      <c r="G12" s="29"/>
    </row>
    <row r="13" spans="1:7" x14ac:dyDescent="0.15">
      <c r="A13" s="28"/>
      <c r="B13" s="29"/>
      <c r="C13" s="29"/>
      <c r="D13" s="29"/>
      <c r="E13" s="30"/>
      <c r="F13" s="31"/>
      <c r="G13" s="29"/>
    </row>
    <row r="14" spans="1:7" x14ac:dyDescent="0.15">
      <c r="A14" s="28"/>
      <c r="B14" s="29"/>
      <c r="C14" s="29"/>
      <c r="D14" s="29"/>
      <c r="E14" s="30"/>
      <c r="F14" s="31"/>
      <c r="G14" s="29"/>
    </row>
    <row r="15" spans="1:7" x14ac:dyDescent="0.15">
      <c r="A15" s="28"/>
      <c r="B15" s="29"/>
      <c r="C15" s="29"/>
      <c r="D15" s="29"/>
      <c r="E15" s="30"/>
      <c r="F15" s="31"/>
      <c r="G15" s="29"/>
    </row>
    <row r="16" spans="1:7" x14ac:dyDescent="0.15">
      <c r="A16" s="28"/>
      <c r="B16" s="29"/>
      <c r="C16" s="29"/>
      <c r="D16" s="29"/>
      <c r="E16" s="30"/>
      <c r="F16" s="31"/>
      <c r="G16" s="29"/>
    </row>
    <row r="17" spans="1:7" x14ac:dyDescent="0.15">
      <c r="A17" s="28"/>
      <c r="B17" s="29"/>
      <c r="C17" s="29"/>
      <c r="D17" s="29"/>
      <c r="E17" s="30"/>
      <c r="F17" s="31"/>
      <c r="G17" s="29"/>
    </row>
    <row r="18" spans="1:7" x14ac:dyDescent="0.15">
      <c r="A18" s="28"/>
      <c r="B18" s="29"/>
      <c r="C18" s="29"/>
      <c r="D18" s="29"/>
      <c r="E18" s="30"/>
      <c r="F18" s="31"/>
      <c r="G18" s="29"/>
    </row>
    <row r="19" spans="1:7" x14ac:dyDescent="0.15">
      <c r="A19" s="28"/>
      <c r="B19" s="29"/>
      <c r="C19" s="29"/>
      <c r="D19" s="29"/>
      <c r="E19" s="30"/>
      <c r="F19" s="31"/>
      <c r="G19" s="29"/>
    </row>
    <row r="20" spans="1:7" x14ac:dyDescent="0.15">
      <c r="A20" s="28"/>
      <c r="B20" s="29"/>
      <c r="C20" s="29"/>
      <c r="D20" s="29"/>
      <c r="E20" s="30"/>
      <c r="F20" s="31"/>
      <c r="G20" s="29"/>
    </row>
    <row r="21" spans="1:7" x14ac:dyDescent="0.15">
      <c r="A21" s="28"/>
      <c r="B21" s="29"/>
      <c r="C21" s="29"/>
      <c r="D21" s="29"/>
      <c r="E21" s="30"/>
      <c r="F21" s="31"/>
      <c r="G21" s="29"/>
    </row>
    <row r="22" spans="1:7" x14ac:dyDescent="0.15">
      <c r="A22" s="28"/>
      <c r="B22" s="29"/>
      <c r="C22" s="29"/>
      <c r="D22" s="29"/>
      <c r="E22" s="30"/>
      <c r="F22" s="31"/>
      <c r="G22" s="29"/>
    </row>
    <row r="23" spans="1:7" x14ac:dyDescent="0.15">
      <c r="A23" s="28"/>
      <c r="B23" s="29"/>
      <c r="C23" s="29"/>
      <c r="D23" s="29"/>
      <c r="E23" s="30"/>
      <c r="F23" s="31"/>
      <c r="G23" s="29"/>
    </row>
    <row r="24" spans="1:7" x14ac:dyDescent="0.15">
      <c r="A24" s="28"/>
      <c r="B24" s="29"/>
      <c r="C24" s="29"/>
      <c r="D24" s="29"/>
      <c r="E24" s="30"/>
      <c r="F24" s="31"/>
      <c r="G24" s="29"/>
    </row>
    <row r="25" spans="1:7" x14ac:dyDescent="0.15">
      <c r="A25" s="28"/>
      <c r="B25" s="29"/>
      <c r="C25" s="29"/>
      <c r="D25" s="29"/>
      <c r="E25" s="30"/>
      <c r="F25" s="31"/>
      <c r="G25" s="29"/>
    </row>
    <row r="26" spans="1:7" x14ac:dyDescent="0.15">
      <c r="A26" s="28"/>
      <c r="B26" s="29"/>
      <c r="C26" s="29"/>
      <c r="D26" s="29"/>
      <c r="E26" s="30"/>
      <c r="F26" s="31"/>
      <c r="G26" s="29"/>
    </row>
    <row r="27" spans="1:7" x14ac:dyDescent="0.15">
      <c r="A27" s="28"/>
      <c r="B27" s="29"/>
      <c r="C27" s="29"/>
      <c r="D27" s="29"/>
      <c r="E27" s="30"/>
      <c r="F27" s="31"/>
      <c r="G27" s="29"/>
    </row>
    <row r="28" spans="1:7" x14ac:dyDescent="0.15">
      <c r="A28" s="28"/>
      <c r="B28" s="29"/>
      <c r="C28" s="29"/>
      <c r="D28" s="29"/>
      <c r="E28" s="30"/>
      <c r="F28" s="31"/>
      <c r="G28" s="29"/>
    </row>
    <row r="29" spans="1:7" x14ac:dyDescent="0.15">
      <c r="A29" s="28"/>
      <c r="B29" s="29"/>
      <c r="C29" s="29"/>
      <c r="D29" s="29"/>
      <c r="E29" s="30"/>
      <c r="F29" s="31"/>
      <c r="G29" s="29"/>
    </row>
    <row r="30" spans="1:7" x14ac:dyDescent="0.15">
      <c r="A30" s="28"/>
      <c r="B30" s="29"/>
      <c r="C30" s="29"/>
      <c r="D30" s="29"/>
      <c r="E30" s="30"/>
      <c r="F30" s="31"/>
      <c r="G30" s="29"/>
    </row>
    <row r="31" spans="1:7" x14ac:dyDescent="0.15">
      <c r="A31" s="28"/>
      <c r="B31" s="29"/>
      <c r="C31" s="29"/>
      <c r="D31" s="29"/>
      <c r="E31" s="30"/>
      <c r="F31" s="31"/>
      <c r="G31" s="29"/>
    </row>
    <row r="32" spans="1:7" x14ac:dyDescent="0.15">
      <c r="A32" s="28"/>
      <c r="B32" s="29"/>
      <c r="C32" s="29"/>
      <c r="D32" s="29"/>
      <c r="E32" s="30"/>
      <c r="F32" s="31"/>
      <c r="G32" s="29"/>
    </row>
    <row r="33" spans="1:7" x14ac:dyDescent="0.15">
      <c r="A33" s="28"/>
      <c r="B33" s="29"/>
      <c r="C33" s="29"/>
      <c r="D33" s="29"/>
      <c r="E33" s="30"/>
      <c r="F33" s="31"/>
      <c r="G33" s="29"/>
    </row>
    <row r="34" spans="1:7" x14ac:dyDescent="0.15">
      <c r="A34" s="28"/>
      <c r="B34" s="29"/>
      <c r="C34" s="29"/>
      <c r="D34" s="29"/>
      <c r="E34" s="30"/>
      <c r="F34" s="31"/>
      <c r="G34" s="29"/>
    </row>
    <row r="35" spans="1:7" x14ac:dyDescent="0.15">
      <c r="A35" s="28"/>
      <c r="B35" s="29"/>
      <c r="C35" s="29"/>
      <c r="D35" s="29"/>
      <c r="E35" s="30"/>
      <c r="F35" s="31"/>
      <c r="G35" s="29"/>
    </row>
    <row r="36" spans="1:7" x14ac:dyDescent="0.15">
      <c r="A36" s="28"/>
      <c r="B36" s="29"/>
      <c r="C36" s="29"/>
      <c r="D36" s="29"/>
      <c r="E36" s="30"/>
      <c r="F36" s="31"/>
      <c r="G36" s="29"/>
    </row>
    <row r="37" spans="1:7" x14ac:dyDescent="0.15">
      <c r="A37" s="28"/>
      <c r="B37" s="29"/>
      <c r="C37" s="29"/>
      <c r="D37" s="29"/>
      <c r="E37" s="30"/>
      <c r="F37" s="31"/>
      <c r="G37" s="29"/>
    </row>
    <row r="38" spans="1:7" x14ac:dyDescent="0.15">
      <c r="A38" s="28"/>
      <c r="B38" s="29"/>
      <c r="C38" s="29"/>
      <c r="D38" s="29"/>
      <c r="E38" s="30"/>
      <c r="F38" s="31"/>
      <c r="G38" s="29"/>
    </row>
    <row r="39" spans="1:7" x14ac:dyDescent="0.15">
      <c r="A39" s="28"/>
      <c r="B39" s="29"/>
      <c r="C39" s="29"/>
      <c r="D39" s="29"/>
      <c r="E39" s="30"/>
      <c r="F39" s="31"/>
      <c r="G39" s="29"/>
    </row>
    <row r="40" spans="1:7" x14ac:dyDescent="0.15">
      <c r="A40" s="28"/>
      <c r="B40" s="29"/>
      <c r="C40" s="29"/>
      <c r="D40" s="29"/>
      <c r="E40" s="30"/>
      <c r="F40" s="31"/>
      <c r="G40" s="29"/>
    </row>
    <row r="41" spans="1:7" x14ac:dyDescent="0.15">
      <c r="A41" s="28"/>
      <c r="B41" s="29"/>
      <c r="C41" s="29"/>
      <c r="D41" s="29"/>
      <c r="E41" s="30"/>
      <c r="F41" s="31"/>
      <c r="G41" s="29"/>
    </row>
    <row r="42" spans="1:7" x14ac:dyDescent="0.15">
      <c r="A42" s="28"/>
      <c r="B42" s="29"/>
      <c r="C42" s="29"/>
      <c r="D42" s="29"/>
      <c r="E42" s="30"/>
      <c r="F42" s="31"/>
      <c r="G42" s="29"/>
    </row>
    <row r="43" spans="1:7" x14ac:dyDescent="0.15">
      <c r="A43" s="28"/>
      <c r="B43" s="29"/>
      <c r="C43" s="29"/>
      <c r="D43" s="29"/>
      <c r="E43" s="30"/>
      <c r="F43" s="31"/>
      <c r="G43" s="29"/>
    </row>
    <row r="44" spans="1:7" x14ac:dyDescent="0.15">
      <c r="A44" s="28"/>
      <c r="B44" s="29"/>
      <c r="C44" s="29"/>
      <c r="D44" s="29"/>
      <c r="E44" s="30"/>
      <c r="F44" s="31"/>
      <c r="G44" s="29"/>
    </row>
    <row r="45" spans="1:7" x14ac:dyDescent="0.15">
      <c r="A45" s="28"/>
      <c r="B45" s="29"/>
      <c r="C45" s="29"/>
      <c r="D45" s="29"/>
      <c r="E45" s="30"/>
      <c r="F45" s="31"/>
      <c r="G45" s="29"/>
    </row>
    <row r="46" spans="1:7" x14ac:dyDescent="0.15">
      <c r="A46" s="28"/>
      <c r="B46" s="29"/>
      <c r="C46" s="29"/>
      <c r="D46" s="29"/>
      <c r="E46" s="30"/>
      <c r="F46" s="31"/>
      <c r="G46" s="29"/>
    </row>
    <row r="47" spans="1:7" x14ac:dyDescent="0.15">
      <c r="A47" s="28"/>
      <c r="B47" s="29"/>
      <c r="C47" s="29"/>
      <c r="D47" s="29"/>
      <c r="E47" s="30"/>
      <c r="F47" s="31"/>
      <c r="G47" s="29"/>
    </row>
    <row r="48" spans="1:7" x14ac:dyDescent="0.15">
      <c r="A48" s="28"/>
      <c r="B48" s="29"/>
      <c r="C48" s="29"/>
      <c r="D48" s="29"/>
      <c r="E48" s="30"/>
      <c r="F48" s="31"/>
      <c r="G48" s="29"/>
    </row>
    <row r="49" spans="1:7" x14ac:dyDescent="0.15">
      <c r="A49" s="28"/>
      <c r="B49" s="29"/>
      <c r="C49" s="29"/>
      <c r="D49" s="29"/>
      <c r="E49" s="30"/>
      <c r="F49" s="31"/>
      <c r="G49" s="29"/>
    </row>
    <row r="50" spans="1:7" x14ac:dyDescent="0.15">
      <c r="A50" s="28"/>
      <c r="B50" s="29"/>
      <c r="C50" s="29"/>
      <c r="D50" s="29"/>
      <c r="E50" s="30"/>
      <c r="F50" s="31"/>
      <c r="G50" s="29"/>
    </row>
    <row r="51" spans="1:7" x14ac:dyDescent="0.15">
      <c r="A51" s="28"/>
      <c r="B51" s="29"/>
      <c r="C51" s="29"/>
      <c r="D51" s="29"/>
      <c r="E51" s="30"/>
      <c r="F51" s="31"/>
      <c r="G51" s="29"/>
    </row>
    <row r="52" spans="1:7" x14ac:dyDescent="0.15">
      <c r="A52" s="28"/>
      <c r="B52" s="29"/>
      <c r="C52" s="29"/>
      <c r="D52" s="29"/>
      <c r="E52" s="30"/>
      <c r="F52" s="31"/>
      <c r="G52" s="29"/>
    </row>
    <row r="53" spans="1:7" x14ac:dyDescent="0.15">
      <c r="A53" s="28"/>
      <c r="B53" s="29"/>
      <c r="C53" s="29"/>
      <c r="D53" s="29"/>
      <c r="E53" s="30"/>
      <c r="F53" s="31"/>
      <c r="G53" s="29"/>
    </row>
    <row r="54" spans="1:7" x14ac:dyDescent="0.15">
      <c r="A54" s="28"/>
      <c r="B54" s="29"/>
      <c r="C54" s="29"/>
      <c r="D54" s="29"/>
      <c r="E54" s="30"/>
      <c r="F54" s="31"/>
      <c r="G54" s="29"/>
    </row>
    <row r="55" spans="1:7" x14ac:dyDescent="0.15">
      <c r="A55" s="28"/>
      <c r="B55" s="29"/>
      <c r="C55" s="29"/>
      <c r="D55" s="29"/>
      <c r="E55" s="30"/>
      <c r="F55" s="31"/>
      <c r="G55" s="29"/>
    </row>
    <row r="56" spans="1:7" x14ac:dyDescent="0.15">
      <c r="A56" s="28"/>
      <c r="B56" s="29"/>
      <c r="C56" s="29"/>
      <c r="D56" s="29"/>
      <c r="E56" s="30"/>
      <c r="F56" s="31"/>
      <c r="G56" s="29"/>
    </row>
    <row r="57" spans="1:7" x14ac:dyDescent="0.15">
      <c r="A57" s="28"/>
      <c r="B57" s="29"/>
      <c r="C57" s="29"/>
      <c r="D57" s="29"/>
      <c r="E57" s="30"/>
      <c r="F57" s="31"/>
      <c r="G57" s="29"/>
    </row>
    <row r="58" spans="1:7" x14ac:dyDescent="0.15">
      <c r="A58" s="28"/>
      <c r="B58" s="29"/>
      <c r="C58" s="29"/>
      <c r="D58" s="29"/>
      <c r="E58" s="30"/>
      <c r="F58" s="31"/>
      <c r="G58" s="29"/>
    </row>
    <row r="59" spans="1:7" x14ac:dyDescent="0.15">
      <c r="A59" s="28"/>
      <c r="B59" s="29"/>
      <c r="C59" s="29"/>
      <c r="D59" s="29"/>
      <c r="E59" s="30"/>
      <c r="F59" s="31"/>
      <c r="G59" s="29"/>
    </row>
    <row r="60" spans="1:7" x14ac:dyDescent="0.15">
      <c r="A60" s="28"/>
      <c r="B60" s="29"/>
      <c r="C60" s="29"/>
      <c r="D60" s="29"/>
      <c r="E60" s="30"/>
      <c r="F60" s="31"/>
      <c r="G60" s="29"/>
    </row>
    <row r="61" spans="1:7" x14ac:dyDescent="0.15">
      <c r="A61" s="28"/>
      <c r="B61" s="29"/>
      <c r="C61" s="29"/>
      <c r="D61" s="29"/>
      <c r="E61" s="30"/>
      <c r="F61" s="31"/>
      <c r="G61" s="29"/>
    </row>
    <row r="62" spans="1:7" x14ac:dyDescent="0.15">
      <c r="A62" s="28"/>
      <c r="B62" s="29"/>
      <c r="C62" s="29"/>
      <c r="D62" s="29"/>
      <c r="E62" s="30"/>
      <c r="F62" s="31"/>
      <c r="G62" s="29"/>
    </row>
    <row r="63" spans="1:7" x14ac:dyDescent="0.15">
      <c r="A63" s="28"/>
      <c r="B63" s="29"/>
      <c r="C63" s="29"/>
      <c r="D63" s="29"/>
      <c r="E63" s="30"/>
      <c r="F63" s="31"/>
      <c r="G63" s="29"/>
    </row>
    <row r="64" spans="1:7" x14ac:dyDescent="0.15">
      <c r="A64" s="28"/>
      <c r="B64" s="29"/>
      <c r="C64" s="29"/>
      <c r="D64" s="29"/>
      <c r="E64" s="30"/>
      <c r="F64" s="31"/>
      <c r="G64" s="29"/>
    </row>
    <row r="65" spans="1:7" x14ac:dyDescent="0.15">
      <c r="A65" s="28"/>
      <c r="B65" s="29"/>
      <c r="C65" s="29"/>
      <c r="D65" s="29"/>
      <c r="E65" s="30"/>
      <c r="F65" s="31"/>
      <c r="G65" s="29"/>
    </row>
    <row r="66" spans="1:7" x14ac:dyDescent="0.15">
      <c r="A66" s="28"/>
      <c r="B66" s="29"/>
      <c r="C66" s="29"/>
      <c r="D66" s="29"/>
      <c r="E66" s="30"/>
      <c r="F66" s="31"/>
      <c r="G66" s="29"/>
    </row>
    <row r="67" spans="1:7" x14ac:dyDescent="0.15">
      <c r="A67" s="28"/>
      <c r="B67" s="29"/>
      <c r="C67" s="29"/>
      <c r="D67" s="29"/>
      <c r="E67" s="30"/>
      <c r="F67" s="31"/>
      <c r="G67" s="29"/>
    </row>
    <row r="68" spans="1:7" x14ac:dyDescent="0.15">
      <c r="A68" s="28"/>
      <c r="B68" s="29"/>
      <c r="C68" s="29"/>
      <c r="D68" s="29"/>
      <c r="E68" s="30"/>
      <c r="F68" s="31"/>
      <c r="G68" s="29"/>
    </row>
    <row r="69" spans="1:7" x14ac:dyDescent="0.15">
      <c r="A69" s="28"/>
      <c r="B69" s="29"/>
      <c r="C69" s="29"/>
      <c r="D69" s="29"/>
      <c r="E69" s="30"/>
      <c r="F69" s="31"/>
      <c r="G69" s="29"/>
    </row>
    <row r="70" spans="1:7" x14ac:dyDescent="0.15">
      <c r="A70" s="28"/>
      <c r="B70" s="29"/>
      <c r="C70" s="29"/>
      <c r="D70" s="29"/>
      <c r="E70" s="30"/>
      <c r="F70" s="31"/>
      <c r="G70" s="29"/>
    </row>
    <row r="71" spans="1:7" x14ac:dyDescent="0.15">
      <c r="A71" s="28"/>
      <c r="B71" s="29"/>
      <c r="C71" s="29"/>
      <c r="D71" s="29"/>
      <c r="E71" s="30"/>
      <c r="F71" s="31"/>
      <c r="G71" s="29"/>
    </row>
    <row r="72" spans="1:7" x14ac:dyDescent="0.15">
      <c r="A72" s="28"/>
      <c r="B72" s="29"/>
      <c r="C72" s="29"/>
      <c r="D72" s="29"/>
      <c r="E72" s="30"/>
      <c r="F72" s="31"/>
      <c r="G72" s="29"/>
    </row>
    <row r="73" spans="1:7" x14ac:dyDescent="0.15">
      <c r="A73" s="28"/>
      <c r="B73" s="29"/>
      <c r="C73" s="29"/>
      <c r="D73" s="29"/>
      <c r="E73" s="30"/>
      <c r="F73" s="31"/>
      <c r="G73" s="29"/>
    </row>
    <row r="74" spans="1:7" x14ac:dyDescent="0.15">
      <c r="A74" s="28"/>
      <c r="B74" s="29"/>
      <c r="C74" s="29"/>
      <c r="D74" s="29"/>
      <c r="E74" s="30"/>
      <c r="F74" s="31"/>
      <c r="G74" s="29"/>
    </row>
    <row r="75" spans="1:7" x14ac:dyDescent="0.15">
      <c r="A75" s="28"/>
      <c r="B75" s="29"/>
      <c r="C75" s="29"/>
      <c r="D75" s="29"/>
      <c r="E75" s="30"/>
      <c r="F75" s="31"/>
      <c r="G75" s="29"/>
    </row>
    <row r="76" spans="1:7" x14ac:dyDescent="0.15">
      <c r="A76" s="28"/>
      <c r="B76" s="29"/>
      <c r="C76" s="29"/>
      <c r="D76" s="29"/>
      <c r="E76" s="30"/>
      <c r="F76" s="31"/>
      <c r="G76" s="29"/>
    </row>
    <row r="77" spans="1:7" x14ac:dyDescent="0.15">
      <c r="A77" s="28"/>
      <c r="B77" s="29"/>
      <c r="C77" s="29"/>
      <c r="D77" s="29"/>
      <c r="E77" s="30"/>
      <c r="F77" s="31"/>
      <c r="G77" s="29"/>
    </row>
    <row r="78" spans="1:7" x14ac:dyDescent="0.15">
      <c r="A78" s="28"/>
      <c r="B78" s="29"/>
      <c r="C78" s="29"/>
      <c r="D78" s="29"/>
      <c r="E78" s="30"/>
      <c r="F78" s="31"/>
      <c r="G78" s="29"/>
    </row>
    <row r="79" spans="1:7" x14ac:dyDescent="0.15">
      <c r="A79" s="28"/>
      <c r="B79" s="29"/>
      <c r="C79" s="29"/>
      <c r="D79" s="29"/>
      <c r="E79" s="30"/>
      <c r="F79" s="31"/>
      <c r="G79" s="29"/>
    </row>
    <row r="80" spans="1:7" x14ac:dyDescent="0.15">
      <c r="A80" s="28"/>
      <c r="B80" s="29"/>
      <c r="C80" s="29"/>
      <c r="D80" s="29"/>
      <c r="E80" s="30"/>
      <c r="F80" s="31"/>
      <c r="G80" s="29"/>
    </row>
  </sheetData>
  <phoneticPr fontId="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indexed="29"/>
    <pageSetUpPr autoPageBreaks="0"/>
  </sheetPr>
  <dimension ref="A1:S91"/>
  <sheetViews>
    <sheetView showGridLines="0" showRowColHeaders="0" showZeros="0" view="pageBreakPreview" topLeftCell="B1" zoomScaleNormal="100" zoomScaleSheetLayoutView="100" workbookViewId="0">
      <pane ySplit="6" topLeftCell="A7" activePane="bottomLeft" state="frozen"/>
      <selection pane="bottomLeft" activeCell="K23" sqref="K23"/>
    </sheetView>
  </sheetViews>
  <sheetFormatPr defaultRowHeight="20.25" customHeight="1" x14ac:dyDescent="0.15"/>
  <cols>
    <col min="1" max="1" width="0.88671875" style="40" customWidth="1"/>
    <col min="2" max="9" width="9.77734375" style="40" customWidth="1"/>
    <col min="10" max="10" width="5.77734375" style="40" customWidth="1"/>
    <col min="11" max="16384" width="8.88671875" style="40"/>
  </cols>
  <sheetData>
    <row r="1" spans="1:19" ht="15" customHeight="1" x14ac:dyDescent="0.15">
      <c r="A1" s="112" t="b">
        <v>1</v>
      </c>
      <c r="B1" s="112" t="b">
        <v>1</v>
      </c>
      <c r="S1" s="112"/>
    </row>
    <row r="2" spans="1:19" ht="18" customHeight="1" x14ac:dyDescent="0.15"/>
    <row r="3" spans="1:19" ht="15" customHeight="1" x14ac:dyDescent="0.15"/>
    <row r="4" spans="1:19" ht="18" customHeight="1" x14ac:dyDescent="0.15"/>
    <row r="5" spans="1:19" ht="18" customHeight="1" x14ac:dyDescent="0.15"/>
    <row r="6" spans="1:19" ht="18" customHeight="1" x14ac:dyDescent="0.15"/>
    <row r="7" spans="1:19" ht="15" customHeight="1" x14ac:dyDescent="0.15">
      <c r="B7" s="6"/>
      <c r="C7" s="6"/>
      <c r="D7" s="263" t="s">
        <v>35</v>
      </c>
      <c r="E7" s="263"/>
      <c r="F7" s="263"/>
      <c r="G7" s="263"/>
      <c r="H7" s="6"/>
      <c r="I7" s="6"/>
    </row>
    <row r="8" spans="1:19" s="8" customFormat="1" ht="15" customHeight="1" thickBot="1" x14ac:dyDescent="0.2">
      <c r="B8" s="6"/>
      <c r="C8" s="6"/>
      <c r="D8" s="263"/>
      <c r="E8" s="263"/>
      <c r="F8" s="263"/>
      <c r="G8" s="263"/>
      <c r="H8" s="6"/>
      <c r="I8" s="6"/>
    </row>
    <row r="9" spans="1:19" s="8" customFormat="1" ht="15" customHeight="1" x14ac:dyDescent="0.15">
      <c r="B9" s="7"/>
      <c r="C9" s="7"/>
      <c r="D9" s="7"/>
      <c r="E9" s="7"/>
      <c r="F9" s="7"/>
      <c r="G9" s="7"/>
      <c r="H9" s="7"/>
      <c r="I9" s="7"/>
      <c r="K9" s="99" t="s">
        <v>49</v>
      </c>
      <c r="L9" s="100" t="s">
        <v>50</v>
      </c>
    </row>
    <row r="10" spans="1:19" ht="18" customHeight="1" thickBot="1" x14ac:dyDescent="0.2">
      <c r="B10" s="11" t="s">
        <v>37</v>
      </c>
      <c r="C10" s="101">
        <f>K10</f>
        <v>2016</v>
      </c>
      <c r="D10" s="102">
        <f>L10</f>
        <v>8</v>
      </c>
      <c r="E10" s="42"/>
      <c r="F10" s="8"/>
      <c r="G10" s="107" t="s">
        <v>51</v>
      </c>
      <c r="H10" s="107" t="s">
        <v>53</v>
      </c>
      <c r="I10" s="107" t="s">
        <v>52</v>
      </c>
      <c r="K10" s="109">
        <v>2016</v>
      </c>
      <c r="L10" s="110">
        <v>8</v>
      </c>
    </row>
    <row r="11" spans="1:19" ht="38.25" customHeight="1" x14ac:dyDescent="0.15">
      <c r="B11" s="41" t="s">
        <v>36</v>
      </c>
      <c r="C11" s="41" t="str">
        <f>기본정보입력!C9</f>
        <v>유 치 진</v>
      </c>
      <c r="E11" s="11"/>
      <c r="F11" s="8"/>
      <c r="G11" s="13"/>
      <c r="H11" s="13"/>
      <c r="I11" s="13"/>
    </row>
    <row r="12" spans="1:19" ht="15" customHeight="1" x14ac:dyDescent="0.15">
      <c r="B12" s="237" t="s">
        <v>29</v>
      </c>
      <c r="C12" s="237"/>
      <c r="D12" s="237"/>
      <c r="E12" s="237"/>
      <c r="F12" s="9"/>
      <c r="G12" s="9"/>
      <c r="H12" s="9"/>
      <c r="I12" s="9"/>
      <c r="M12" s="43"/>
      <c r="N12" s="43"/>
    </row>
    <row r="13" spans="1:19" ht="17.100000000000001" customHeight="1" x14ac:dyDescent="0.15">
      <c r="B13" s="266" t="s">
        <v>0</v>
      </c>
      <c r="C13" s="267"/>
      <c r="D13" s="104" t="s">
        <v>42</v>
      </c>
      <c r="E13" s="105" t="s">
        <v>30</v>
      </c>
      <c r="F13" s="105" t="s">
        <v>31</v>
      </c>
      <c r="G13" s="105" t="s">
        <v>41</v>
      </c>
      <c r="H13" s="264" t="s">
        <v>32</v>
      </c>
      <c r="I13" s="264"/>
      <c r="M13" s="43"/>
      <c r="N13" s="43"/>
    </row>
    <row r="14" spans="1:19" ht="16.5" customHeight="1" x14ac:dyDescent="0.15">
      <c r="B14" s="268" t="str">
        <f>기본정보입력!B12</f>
        <v>현금</v>
      </c>
      <c r="C14" s="269"/>
      <c r="D14" s="119">
        <f ca="1">기본정보입력!C12+DSUM(현금출납입력!$B$11:$H$65536,현금출납입력!$F$11,INDIRECT("'연결 월계표'!B" &amp; ROW(B1)*2):INDIRECT("'연결 월계표'!C" &amp; ROW(B1)*2+1))-DSUM(현금출납입력!$B$11:$H$65536,현금출납입력!$G$11,INDIRECT("'연결 월계표'!B" &amp; ROW(B1)*2):INDIRECT("'연결 월계표'!C" &amp; ROW(B1)*2+1))</f>
        <v>0</v>
      </c>
      <c r="E14" s="119">
        <f ca="1">DSUM(현금출납입력!$B$11:$H$65536,현금출납입력!$F$11,INDIRECT("'연결 월계표'!D" &amp; ROW(B1)*2):INDIRECT("'연결 월계표'!F" &amp; ROW(B1)*2+1))</f>
        <v>0</v>
      </c>
      <c r="F14" s="119">
        <f ca="1">DSUM(현금출납입력!$B$11:$H$65536,현금출납입력!$G$11,INDIRECT("'연결 월계표'!D" &amp; ROW(B1)*2):INDIRECT("'연결 월계표'!F" &amp; ROW(B1)*2+1))</f>
        <v>0</v>
      </c>
      <c r="G14" s="119">
        <f ca="1">D14+E14-F14</f>
        <v>0</v>
      </c>
      <c r="H14" s="265"/>
      <c r="I14" s="265"/>
    </row>
    <row r="15" spans="1:19" ht="16.5" customHeight="1" x14ac:dyDescent="0.15">
      <c r="B15" s="257" t="str">
        <f>기본정보입력!B13</f>
        <v>예금</v>
      </c>
      <c r="C15" s="258"/>
      <c r="D15" s="120">
        <f ca="1">기본정보입력!C13+DSUM(현금출납입력!$B$11:$H$65536,현금출납입력!$F$11,INDIRECT("'연결 월계표'!B" &amp; ROW(B2)*2):INDIRECT("'연결 월계표'!C" &amp; ROW(B2)*2+1))-DSUM(현금출납입력!$B$11:$H$65536,현금출납입력!$G$11,INDIRECT("'연결 월계표'!B" &amp; ROW(B2)*2):INDIRECT("'연결 월계표'!C" &amp; ROW(B2)*2+1))</f>
        <v>33642033</v>
      </c>
      <c r="E15" s="120">
        <f ca="1">DSUM(현금출납입력!$B$11:$H$65536,현금출납입력!$F$11,INDIRECT("'연결 월계표'!D" &amp; ROW(B2)*2):INDIRECT("'연결 월계표'!F" &amp; ROW(B2)*2+1))</f>
        <v>13200000</v>
      </c>
      <c r="F15" s="120">
        <f ca="1">DSUM(현금출납입력!$B$11:$H$65536,현금출납입력!$G$11,INDIRECT("'연결 월계표'!D" &amp; ROW(B2)*2):INDIRECT("'연결 월계표'!F" &amp; ROW(B2)*2+1))</f>
        <v>46822166</v>
      </c>
      <c r="G15" s="120">
        <f t="shared" ref="G15:G22" ca="1" si="0">D15+E15-F15</f>
        <v>19867</v>
      </c>
      <c r="H15" s="254"/>
      <c r="I15" s="254"/>
    </row>
    <row r="16" spans="1:19" ht="16.5" customHeight="1" x14ac:dyDescent="0.15">
      <c r="B16" s="257" t="str">
        <f>기본정보입력!B14</f>
        <v>어음</v>
      </c>
      <c r="C16" s="258"/>
      <c r="D16" s="120">
        <f ca="1">기본정보입력!C14+DSUM(현금출납입력!$B$11:$H$65536,현금출납입력!$F$11,INDIRECT("'연결 월계표'!B" &amp; ROW(B3)*2):INDIRECT("'연결 월계표'!C" &amp; ROW(B3)*2+1))-DSUM(현금출납입력!$B$11:$H$65536,현금출납입력!$G$11,INDIRECT("'연결 월계표'!B" &amp; ROW(B3)*2):INDIRECT("'연결 월계표'!C" &amp; ROW(B3)*2+1))</f>
        <v>0</v>
      </c>
      <c r="E16" s="120">
        <f ca="1">DSUM(현금출납입력!$B$11:$H$65536,현금출납입력!$F$11,INDIRECT("'연결 월계표'!D" &amp; ROW(B3)*2):INDIRECT("'연결 월계표'!F" &amp; ROW(B3)*2+1))</f>
        <v>0</v>
      </c>
      <c r="F16" s="120">
        <f ca="1">DSUM(현금출납입력!$B$11:$H$65536,현금출납입력!$G$11,INDIRECT("'연결 월계표'!D" &amp; ROW(B3)*2):INDIRECT("'연결 월계표'!F" &amp; ROW(B3)*2+1))</f>
        <v>0</v>
      </c>
      <c r="G16" s="120">
        <f t="shared" ca="1" si="0"/>
        <v>0</v>
      </c>
      <c r="H16" s="254"/>
      <c r="I16" s="254"/>
    </row>
    <row r="17" spans="2:9" ht="16.5" customHeight="1" x14ac:dyDescent="0.15">
      <c r="B17" s="257" t="str">
        <f>기본정보입력!B15</f>
        <v>외상매입금</v>
      </c>
      <c r="C17" s="258"/>
      <c r="D17" s="120">
        <f ca="1">기본정보입력!C15+DSUM(현금출납입력!$B$11:$H$65536,현금출납입력!$F$11,INDIRECT("'연결 월계표'!B" &amp; ROW(B4)*2):INDIRECT("'연결 월계표'!C" &amp; ROW(B4)*2+1))-DSUM(현금출납입력!$B$11:$H$65536,현금출납입력!$G$11,INDIRECT("'연결 월계표'!B" &amp; ROW(B4)*2):INDIRECT("'연결 월계표'!C" &amp; ROW(B4)*2+1))</f>
        <v>0</v>
      </c>
      <c r="E17" s="120">
        <f ca="1">DSUM(현금출납입력!$B$11:$H$65536,현금출납입력!$F$11,INDIRECT("'연결 월계표'!D" &amp; ROW(B4)*2):INDIRECT("'연결 월계표'!F" &amp; ROW(B4)*2+1))</f>
        <v>0</v>
      </c>
      <c r="F17" s="120">
        <f ca="1">DSUM(현금출납입력!$B$11:$H$65536,현금출납입력!$G$11,INDIRECT("'연결 월계표'!D" &amp; ROW(B4)*2):INDIRECT("'연결 월계표'!F" &amp; ROW(B4)*2+1))</f>
        <v>0</v>
      </c>
      <c r="G17" s="120">
        <f t="shared" ca="1" si="0"/>
        <v>0</v>
      </c>
      <c r="H17" s="254"/>
      <c r="I17" s="254"/>
    </row>
    <row r="18" spans="2:9" ht="16.5" customHeight="1" x14ac:dyDescent="0.15">
      <c r="B18" s="257" t="str">
        <f>기본정보입력!B16</f>
        <v>외상매출금</v>
      </c>
      <c r="C18" s="258"/>
      <c r="D18" s="120">
        <f ca="1">기본정보입력!C16+DSUM(현금출납입력!$B$11:$H$65536,현금출납입력!$F$11,INDIRECT("'연결 월계표'!B" &amp; ROW(B5)*2):INDIRECT("'연결 월계표'!C" &amp; ROW(B5)*2+1))-DSUM(현금출납입력!$B$11:$H$65536,현금출납입력!$G$11,INDIRECT("'연결 월계표'!B" &amp; ROW(B5)*2):INDIRECT("'연결 월계표'!C" &amp; ROW(B5)*2+1))</f>
        <v>0</v>
      </c>
      <c r="E18" s="120">
        <f ca="1">DSUM(현금출납입력!$B$11:$H$65536,현금출납입력!$F$11,INDIRECT("'연결 월계표'!D" &amp; ROW(B5)*2):INDIRECT("'연결 월계표'!F" &amp; ROW(B5)*2+1))</f>
        <v>0</v>
      </c>
      <c r="F18" s="120">
        <f ca="1">DSUM(현금출납입력!$B$11:$H$65536,현금출납입력!$G$11,INDIRECT("'연결 월계표'!D" &amp; ROW(B5)*2):INDIRECT("'연결 월계표'!F" &amp; ROW(B5)*2+1))</f>
        <v>0</v>
      </c>
      <c r="G18" s="120">
        <f t="shared" ca="1" si="0"/>
        <v>0</v>
      </c>
      <c r="H18" s="254"/>
      <c r="I18" s="254"/>
    </row>
    <row r="19" spans="2:9" ht="16.5" customHeight="1" x14ac:dyDescent="0.15">
      <c r="B19" s="257">
        <f>기본정보입력!B17</f>
        <v>0</v>
      </c>
      <c r="C19" s="258"/>
      <c r="D19" s="120">
        <f ca="1">기본정보입력!C17+DSUM(현금출납입력!$B$11:$H$65536,현금출납입력!$F$11,INDIRECT("'연결 월계표'!B" &amp; ROW(B7)*2):INDIRECT("'연결 월계표'!C" &amp; ROW(B7)*2+1))-DSUM(현금출납입력!$B$11:$H$65536,현금출납입력!$G$11,INDIRECT("'연결 월계표'!B" &amp; ROW(B7)*2):INDIRECT("'연결 월계표'!C" &amp; ROW(B7)*2+1))</f>
        <v>0</v>
      </c>
      <c r="E19" s="120">
        <f ca="1">DSUM(현금출납입력!$B$11:$H$65536,현금출납입력!$F$11,INDIRECT("'연결 월계표'!D" &amp; ROW(B7)*2):INDIRECT("'연결 월계표'!F" &amp; ROW(B7)*2+1))</f>
        <v>0</v>
      </c>
      <c r="F19" s="120">
        <f ca="1">DSUM(현금출납입력!$B$11:$H$65536,현금출납입력!$G$11,INDIRECT("'연결 월계표'!D" &amp; ROW(B7)*2):INDIRECT("'연결 월계표'!F" &amp; ROW(B7)*2+1))</f>
        <v>0</v>
      </c>
      <c r="G19" s="120">
        <f t="shared" ca="1" si="0"/>
        <v>0</v>
      </c>
      <c r="H19" s="254"/>
      <c r="I19" s="254"/>
    </row>
    <row r="20" spans="2:9" ht="16.5" customHeight="1" x14ac:dyDescent="0.15">
      <c r="B20" s="257">
        <f>기본정보입력!B18</f>
        <v>0</v>
      </c>
      <c r="C20" s="258"/>
      <c r="D20" s="120">
        <f ca="1">기본정보입력!C18+DSUM(현금출납입력!$B$11:$H$65536,현금출납입력!$F$11,INDIRECT("'연결 월계표'!B" &amp; ROW(B8)*2):INDIRECT("'연결 월계표'!C" &amp; ROW(B8)*2+1))-DSUM(현금출납입력!$B$11:$H$65536,현금출납입력!$G$11,INDIRECT("'연결 월계표'!B" &amp; ROW(B8)*2):INDIRECT("'연결 월계표'!C" &amp; ROW(B8)*2+1))</f>
        <v>0</v>
      </c>
      <c r="E20" s="120">
        <f ca="1">DSUM(현금출납입력!$B$11:$H$65536,현금출납입력!$F$11,INDIRECT("'연결 월계표'!D" &amp; ROW(B8)*2):INDIRECT("'연결 월계표'!F" &amp; ROW(B8)*2+1))</f>
        <v>0</v>
      </c>
      <c r="F20" s="120">
        <f ca="1">DSUM(현금출납입력!$B$11:$H$65536,현금출납입력!$G$11,INDIRECT("'연결 월계표'!D" &amp; ROW(B8)*2):INDIRECT("'연결 월계표'!F" &amp; ROW(B8)*2+1))</f>
        <v>0</v>
      </c>
      <c r="G20" s="120">
        <f t="shared" ca="1" si="0"/>
        <v>0</v>
      </c>
      <c r="H20" s="254"/>
      <c r="I20" s="254"/>
    </row>
    <row r="21" spans="2:9" ht="16.5" customHeight="1" x14ac:dyDescent="0.15">
      <c r="B21" s="257">
        <f>기본정보입력!B19</f>
        <v>0</v>
      </c>
      <c r="C21" s="258"/>
      <c r="D21" s="120">
        <f ca="1">기본정보입력!C19+DSUM(현금출납입력!$B$11:$H$65536,현금출납입력!$F$11,INDIRECT("'연결 월계표'!B" &amp; ROW(B9)*2):INDIRECT("'연결 월계표'!C" &amp; ROW(B9)*2+1))-DSUM(현금출납입력!$B$11:$H$65536,현금출납입력!$G$11,INDIRECT("'연결 월계표'!B" &amp; ROW(B9)*2):INDIRECT("'연결 월계표'!C" &amp; ROW(B9)*2+1))</f>
        <v>0</v>
      </c>
      <c r="E21" s="120">
        <f ca="1">DSUM(현금출납입력!$B$11:$H$65536,현금출납입력!$F$11,INDIRECT("'연결 월계표'!D" &amp; ROW(B9)*2):INDIRECT("'연결 월계표'!F" &amp; ROW(B9)*2+1))</f>
        <v>0</v>
      </c>
      <c r="F21" s="120">
        <f ca="1">DSUM(현금출납입력!$B$11:$H$65536,현금출납입력!$G$11,INDIRECT("'연결 월계표'!D" &amp; ROW(B9)*2):INDIRECT("'연결 월계표'!F" &amp; ROW(B9)*2+1))</f>
        <v>0</v>
      </c>
      <c r="G21" s="120">
        <f t="shared" ca="1" si="0"/>
        <v>0</v>
      </c>
      <c r="H21" s="254"/>
      <c r="I21" s="254"/>
    </row>
    <row r="22" spans="2:9" ht="16.5" customHeight="1" x14ac:dyDescent="0.15">
      <c r="B22" s="257">
        <f>기본정보입력!B20</f>
        <v>0</v>
      </c>
      <c r="C22" s="258"/>
      <c r="D22" s="120">
        <f ca="1">기본정보입력!C20+DSUM(현금출납입력!$B$11:$H$65536,현금출납입력!$F$11,INDIRECT("'연결 월계표'!B" &amp; ROW(B10)*2):INDIRECT("'연결 월계표'!C" &amp; ROW(B10)*2+1))-DSUM(현금출납입력!$B$11:$H$65536,현금출납입력!$G$11,INDIRECT("'연결 월계표'!B" &amp; ROW(B10)*2):INDIRECT("'연결 월계표'!C" &amp; ROW(B10)*2+1))</f>
        <v>0</v>
      </c>
      <c r="E22" s="120">
        <f ca="1">DSUM(현금출납입력!$B$11:$H$65536,현금출납입력!$F$11,INDIRECT("'연결 월계표'!D" &amp; ROW(B10)*2):INDIRECT("'연결 월계표'!F" &amp; ROW(B10)*2+1))</f>
        <v>0</v>
      </c>
      <c r="F22" s="120">
        <f ca="1">DSUM(현금출납입력!$B$11:$H$65536,현금출납입력!$G$11,INDIRECT("'연결 월계표'!D" &amp; ROW(B10)*2):INDIRECT("'연결 월계표'!F" &amp; ROW(B10)*2+1))</f>
        <v>0</v>
      </c>
      <c r="G22" s="120">
        <f t="shared" ca="1" si="0"/>
        <v>0</v>
      </c>
      <c r="H22" s="254"/>
      <c r="I22" s="254"/>
    </row>
    <row r="23" spans="2:9" ht="16.5" customHeight="1" thickBot="1" x14ac:dyDescent="0.2">
      <c r="B23" s="259">
        <f>기본정보입력!B21</f>
        <v>0</v>
      </c>
      <c r="C23" s="260"/>
      <c r="D23" s="129"/>
      <c r="E23" s="129"/>
      <c r="F23" s="129"/>
      <c r="G23" s="129"/>
      <c r="H23" s="255"/>
      <c r="I23" s="255"/>
    </row>
    <row r="24" spans="2:9" s="10" customFormat="1" ht="17.100000000000001" customHeight="1" thickTop="1" x14ac:dyDescent="0.15">
      <c r="B24" s="261" t="s">
        <v>2</v>
      </c>
      <c r="C24" s="262"/>
      <c r="D24" s="33">
        <f ca="1">SUM(D14:D23)</f>
        <v>33642033</v>
      </c>
      <c r="E24" s="33">
        <f ca="1">SUM(E14:E23)</f>
        <v>13200000</v>
      </c>
      <c r="F24" s="33">
        <f ca="1">SUM(F14:F23)</f>
        <v>46822166</v>
      </c>
      <c r="G24" s="33">
        <f ca="1">SUM(G14:G23)</f>
        <v>19867</v>
      </c>
      <c r="H24" s="256"/>
      <c r="I24" s="256"/>
    </row>
    <row r="25" spans="2:9" s="10" customFormat="1" ht="5.0999999999999996" customHeight="1" x14ac:dyDescent="0.15">
      <c r="B25" s="11"/>
      <c r="C25" s="11"/>
      <c r="D25" s="11"/>
      <c r="E25" s="12"/>
      <c r="F25" s="12"/>
      <c r="G25" s="12"/>
      <c r="H25" s="12"/>
      <c r="I25" s="12"/>
    </row>
    <row r="26" spans="2:9" s="10" customFormat="1" ht="15" customHeight="1" x14ac:dyDescent="0.15">
      <c r="B26" s="230" t="s">
        <v>38</v>
      </c>
      <c r="C26" s="230"/>
      <c r="D26" s="230"/>
      <c r="E26" s="230"/>
      <c r="F26" s="12"/>
      <c r="G26" s="12"/>
      <c r="H26" s="12"/>
      <c r="I26" s="12"/>
    </row>
    <row r="27" spans="2:9" s="10" customFormat="1" ht="17.100000000000001" customHeight="1" x14ac:dyDescent="0.15">
      <c r="B27" s="270" t="s">
        <v>3</v>
      </c>
      <c r="C27" s="270"/>
      <c r="D27" s="104" t="s">
        <v>39</v>
      </c>
      <c r="E27" s="105" t="s">
        <v>40</v>
      </c>
      <c r="F27" s="270" t="s">
        <v>3</v>
      </c>
      <c r="G27" s="270"/>
      <c r="H27" s="104" t="s">
        <v>39</v>
      </c>
      <c r="I27" s="105" t="s">
        <v>40</v>
      </c>
    </row>
    <row r="28" spans="2:9" s="10" customFormat="1" ht="15.95" customHeight="1" x14ac:dyDescent="0.15">
      <c r="B28" s="236" t="str">
        <f>기본정보입력!F12</f>
        <v>식비</v>
      </c>
      <c r="C28" s="236"/>
      <c r="D28" s="119">
        <f ca="1">DSUM(현금출납입력!$B$11:$H$65536,현금출납입력!$F$11,INDIRECT("'연결 월계표'!B" &amp; ROW(B12)*2):INDIRECT("'연결 월계표'!D" &amp; ROW(B12)*2+1))</f>
        <v>0</v>
      </c>
      <c r="E28" s="119">
        <f ca="1">DSUM(현금출납입력!$B$11:$H$65536,현금출납입력!$G$11,INDIRECT("'연결 월계표'!B" &amp; ROW(B12)*2):INDIRECT("'연결 월계표'!D" &amp; ROW(B12)*2+1))</f>
        <v>0</v>
      </c>
      <c r="F28" s="236" t="str">
        <f>기본정보입력!F37</f>
        <v>차량할부금</v>
      </c>
      <c r="G28" s="236"/>
      <c r="H28" s="119">
        <f ca="1">DSUM(현금출납입력!$B$11:$H$65536,현금출납입력!$F$11,INDIRECT("'연결 월계표'!e" &amp; ROW(B12)*2):INDIRECT("'연결 월계표'!g" &amp; ROW(B12)*2+1))</f>
        <v>0</v>
      </c>
      <c r="I28" s="119">
        <f ca="1">DSUM(현금출납입력!$B$11:$H$65536,현금출납입력!$G$11,INDIRECT("'연결 월계표'!e" &amp; ROW(B12)*2):INDIRECT("'연결 월계표'!g" &amp; ROW(B12)*2+1))</f>
        <v>482160</v>
      </c>
    </row>
    <row r="29" spans="2:9" s="10" customFormat="1" ht="15.95" customHeight="1" x14ac:dyDescent="0.15">
      <c r="B29" s="227" t="str">
        <f>기본정보입력!F13</f>
        <v>복리후생비</v>
      </c>
      <c r="C29" s="227"/>
      <c r="D29" s="120">
        <f ca="1">DSUM(현금출납입력!$B$11:$H$65536,현금출납입력!$F$11,INDIRECT("'연결 월계표'!B" &amp; ROW(B13)*2):INDIRECT("'연결 월계표'!D" &amp; ROW(B13)*2+1))</f>
        <v>0</v>
      </c>
      <c r="E29" s="120">
        <f ca="1">DSUM(현금출납입력!$B$11:$H$65536,현금출납입력!$G$11,INDIRECT("'연결 월계표'!B" &amp; ROW(B13)*2):INDIRECT("'연결 월계표'!D" &amp; ROW(B13)*2+1))</f>
        <v>0</v>
      </c>
      <c r="F29" s="227" t="str">
        <f>기본정보입력!F38</f>
        <v>보험료</v>
      </c>
      <c r="G29" s="227"/>
      <c r="H29" s="120">
        <f ca="1">DSUM(현금출납입력!$B$11:$H$65536,현금출납입력!$F$11,INDIRECT("'연결 월계표'!e" &amp; ROW(B13)*2):INDIRECT("'연결 월계표'!g" &amp; ROW(B13)*2+1))</f>
        <v>0</v>
      </c>
      <c r="I29" s="120">
        <f ca="1">DSUM(현금출납입력!$B$11:$H$65536,현금출납입력!$G$11,INDIRECT("'연결 월계표'!e" &amp; ROW(B13)*2):INDIRECT("'연결 월계표'!g" &amp; ROW(B13)*2+1))</f>
        <v>0</v>
      </c>
    </row>
    <row r="30" spans="2:9" s="10" customFormat="1" ht="15.95" customHeight="1" x14ac:dyDescent="0.15">
      <c r="B30" s="227" t="str">
        <f>기본정보입력!F14</f>
        <v>소모품비</v>
      </c>
      <c r="C30" s="227"/>
      <c r="D30" s="120">
        <f ca="1">DSUM(현금출납입력!$B$11:$H$65536,현금출납입력!$F$11,INDIRECT("'연결 월계표'!B" &amp; ROW(B14)*2):INDIRECT("'연결 월계표'!D" &amp; ROW(B14)*2+1))</f>
        <v>0</v>
      </c>
      <c r="E30" s="120">
        <f ca="1">DSUM(현금출납입력!$B$11:$H$65536,현금출납입력!$G$11,INDIRECT("'연결 월계표'!B" &amp; ROW(B14)*2):INDIRECT("'연결 월계표'!D" &amp; ROW(B14)*2+1))</f>
        <v>0</v>
      </c>
      <c r="F30" s="227" t="str">
        <f>기본정보입력!F39</f>
        <v>공사대금</v>
      </c>
      <c r="G30" s="227"/>
      <c r="H30" s="120">
        <f ca="1">DSUM(현금출납입력!$B$11:$H$65536,현금출납입력!$F$11,INDIRECT("'연결 월계표'!e" &amp; ROW(B14)*2):INDIRECT("'연결 월계표'!g" &amp; ROW(B14)*2+1))</f>
        <v>13000000</v>
      </c>
      <c r="I30" s="120">
        <f ca="1">DSUM(현금출납입력!$B$11:$H$65536,현금출납입력!$G$11,INDIRECT("'연결 월계표'!e" &amp; ROW(B14)*2):INDIRECT("'연결 월계표'!g" &amp; ROW(B14)*2+1))</f>
        <v>0</v>
      </c>
    </row>
    <row r="31" spans="2:9" s="10" customFormat="1" ht="15.95" customHeight="1" x14ac:dyDescent="0.15">
      <c r="B31" s="227" t="str">
        <f>기본정보입력!F15</f>
        <v>비품구입비</v>
      </c>
      <c r="C31" s="227"/>
      <c r="D31" s="120">
        <f ca="1">DSUM(현금출납입력!$B$11:$H$65536,현금출납입력!$F$11,INDIRECT("'연결 월계표'!B" &amp; ROW(B15)*2):INDIRECT("'연결 월계표'!D" &amp; ROW(B15)*2+1))</f>
        <v>0</v>
      </c>
      <c r="E31" s="120">
        <f ca="1">DSUM(현금출납입력!$B$11:$H$65536,현금출납입력!$G$11,INDIRECT("'연결 월계표'!B" &amp; ROW(B15)*2):INDIRECT("'연결 월계표'!D" &amp; ROW(B15)*2+1))</f>
        <v>0</v>
      </c>
      <c r="F31" s="227" t="str">
        <f>기본정보입력!F40</f>
        <v>운반비</v>
      </c>
      <c r="G31" s="227"/>
      <c r="H31" s="120">
        <f ca="1">DSUM(현금출납입력!$B$11:$H$65536,현금출납입력!$F$11,INDIRECT("'연결 월계표'!e" &amp; ROW(B15)*2):INDIRECT("'연결 월계표'!g" &amp; ROW(B15)*2+1))</f>
        <v>0</v>
      </c>
      <c r="I31" s="120">
        <f ca="1">DSUM(현금출납입력!$B$11:$H$65536,현금출납입력!$G$11,INDIRECT("'연결 월계표'!e" &amp; ROW(B15)*2):INDIRECT("'연결 월계표'!g" &amp; ROW(B15)*2+1))</f>
        <v>406000</v>
      </c>
    </row>
    <row r="32" spans="2:9" s="10" customFormat="1" ht="15.95" customHeight="1" x14ac:dyDescent="0.15">
      <c r="B32" s="227" t="str">
        <f>기본정보입력!F16</f>
        <v>세금과공과</v>
      </c>
      <c r="C32" s="227"/>
      <c r="D32" s="120">
        <f ca="1">DSUM(현금출납입력!$B$11:$H$65536,현금출납입력!$F$11,INDIRECT("'연결 월계표'!B" &amp; ROW(B16)*2):INDIRECT("'연결 월계표'!D" &amp; ROW(B16)*2+1))</f>
        <v>0</v>
      </c>
      <c r="E32" s="120">
        <f ca="1">DSUM(현금출납입력!$B$11:$H$65536,현금출납입력!$G$11,INDIRECT("'연결 월계표'!B" &amp; ROW(B16)*2):INDIRECT("'연결 월계표'!D" &amp; ROW(B16)*2+1))</f>
        <v>0</v>
      </c>
      <c r="F32" s="227" t="str">
        <f>기본정보입력!F41</f>
        <v>장비사용료</v>
      </c>
      <c r="G32" s="227"/>
      <c r="H32" s="120">
        <f ca="1">DSUM(현금출납입력!$B$11:$H$65536,현금출납입력!$F$11,INDIRECT("'연결 월계표'!e" &amp; ROW(B16)*2):INDIRECT("'연결 월계표'!g" &amp; ROW(B16)*2+1))</f>
        <v>0</v>
      </c>
      <c r="I32" s="120">
        <f ca="1">DSUM(현금출납입력!$B$11:$H$65536,현금출납입력!$G$11,INDIRECT("'연결 월계표'!e" &amp; ROW(B16)*2):INDIRECT("'연결 월계표'!g" &amp; ROW(B16)*2+1))</f>
        <v>2310000</v>
      </c>
    </row>
    <row r="33" spans="2:9" s="10" customFormat="1" ht="15.95" customHeight="1" x14ac:dyDescent="0.15">
      <c r="B33" s="227" t="str">
        <f>기본정보입력!F17</f>
        <v>외상매입금</v>
      </c>
      <c r="C33" s="227"/>
      <c r="D33" s="120">
        <f ca="1">DSUM(현금출납입력!$B$11:$H$65536,현금출납입력!$F$11,INDIRECT("'연결 월계표'!B" &amp; ROW(B17)*2):INDIRECT("'연결 월계표'!D" &amp; ROW(B17)*2+1))</f>
        <v>0</v>
      </c>
      <c r="E33" s="120">
        <f ca="1">DSUM(현금출납입력!$B$11:$H$65536,현금출납입력!$G$11,INDIRECT("'연결 월계표'!B" &amp; ROW(B17)*2):INDIRECT("'연결 월계표'!D" &amp; ROW(B17)*2+1))</f>
        <v>0</v>
      </c>
      <c r="F33" s="227" t="str">
        <f>기본정보입력!F42</f>
        <v>수도광열비</v>
      </c>
      <c r="G33" s="227"/>
      <c r="H33" s="120">
        <f ca="1">DSUM(현금출납입력!$B$11:$H$65536,현금출납입력!$F$11,INDIRECT("'연결 월계표'!e" &amp; ROW(B17)*2):INDIRECT("'연결 월계표'!g" &amp; ROW(B17)*2+1))</f>
        <v>0</v>
      </c>
      <c r="I33" s="120">
        <f ca="1">DSUM(현금출납입력!$B$11:$H$65536,현금출납입력!$G$11,INDIRECT("'연결 월계표'!e" &amp; ROW(B17)*2):INDIRECT("'연결 월계표'!g" &amp; ROW(B17)*2+1))</f>
        <v>0</v>
      </c>
    </row>
    <row r="34" spans="2:9" s="10" customFormat="1" ht="15.95" customHeight="1" x14ac:dyDescent="0.15">
      <c r="B34" s="227" t="str">
        <f>기본정보입력!F18</f>
        <v>외상매출금</v>
      </c>
      <c r="C34" s="227"/>
      <c r="D34" s="120">
        <f ca="1">DSUM(현금출납입력!$B$11:$H$65536,현금출납입력!$F$11,INDIRECT("'연결 월계표'!B" &amp; ROW(B18)*2):INDIRECT("'연결 월계표'!D" &amp; ROW(B18)*2+1))</f>
        <v>0</v>
      </c>
      <c r="E34" s="120">
        <f ca="1">DSUM(현금출납입력!$B$11:$H$65536,현금출납입력!$G$11,INDIRECT("'연결 월계표'!B" &amp; ROW(B18)*2):INDIRECT("'연결 월계표'!D" &amp; ROW(B18)*2+1))</f>
        <v>0</v>
      </c>
      <c r="F34" s="227" t="str">
        <f>기본정보입력!F43</f>
        <v>가수금</v>
      </c>
      <c r="G34" s="227"/>
      <c r="H34" s="120">
        <f ca="1">DSUM(현금출납입력!$B$11:$H$65536,현금출납입력!$F$11,INDIRECT("'연결 월계표'!e" &amp; ROW(B18)*2):INDIRECT("'연결 월계표'!g" &amp; ROW(B18)*2+1))</f>
        <v>200000</v>
      </c>
      <c r="I34" s="120">
        <f ca="1">DSUM(현금출납입력!$B$11:$H$65536,현금출납입력!$G$11,INDIRECT("'연결 월계표'!e" &amp; ROW(B18)*2):INDIRECT("'연결 월계표'!g" &amp; ROW(B18)*2+1))</f>
        <v>0</v>
      </c>
    </row>
    <row r="35" spans="2:9" s="10" customFormat="1" ht="15.95" customHeight="1" x14ac:dyDescent="0.15">
      <c r="B35" s="227" t="str">
        <f>기본정보입력!F19</f>
        <v>차량유지비</v>
      </c>
      <c r="C35" s="227"/>
      <c r="D35" s="120">
        <f ca="1">DSUM(현금출납입력!$B$11:$H$65536,현금출납입력!$F$11,INDIRECT("'연결 월계표'!B" &amp; ROW(B19)*2):INDIRECT("'연결 월계표'!D" &amp; ROW(B19)*2+1))</f>
        <v>0</v>
      </c>
      <c r="E35" s="120">
        <f ca="1">DSUM(현금출납입력!$B$11:$H$65536,현금출납입력!$G$11,INDIRECT("'연결 월계표'!B" &amp; ROW(B19)*2):INDIRECT("'연결 월계표'!D" &amp; ROW(B19)*2+1))</f>
        <v>0</v>
      </c>
      <c r="F35" s="227" t="str">
        <f>기본정보입력!F44</f>
        <v>상여금</v>
      </c>
      <c r="G35" s="227"/>
      <c r="H35" s="120">
        <f ca="1">DSUM(현금출납입력!$B$11:$H$65536,현금출납입력!$F$11,INDIRECT("'연결 월계표'!e" &amp; ROW(B19)*2):INDIRECT("'연결 월계표'!g" &amp; ROW(B19)*2+1))</f>
        <v>0</v>
      </c>
      <c r="I35" s="120">
        <f ca="1">DSUM(현금출납입력!$B$11:$H$65536,현금출납입력!$G$11,INDIRECT("'연결 월계표'!e" &amp; ROW(B19)*2):INDIRECT("'연결 월계표'!g" &amp; ROW(B19)*2+1))</f>
        <v>300000</v>
      </c>
    </row>
    <row r="36" spans="2:9" s="10" customFormat="1" ht="15.95" customHeight="1" x14ac:dyDescent="0.15">
      <c r="B36" s="227" t="str">
        <f>기본정보입력!F20</f>
        <v>교통비</v>
      </c>
      <c r="C36" s="227"/>
      <c r="D36" s="120">
        <f ca="1">DSUM(현금출납입력!$B$11:$H$65536,현금출납입력!$F$11,INDIRECT("'연결 월계표'!B" &amp; ROW(B20)*2):INDIRECT("'연결 월계표'!D" &amp; ROW(B20)*2+1))</f>
        <v>0</v>
      </c>
      <c r="E36" s="120">
        <f ca="1">DSUM(현금출납입력!$B$11:$H$65536,현금출납입력!$G$11,INDIRECT("'연결 월계표'!B" &amp; ROW(B20)*2):INDIRECT("'연결 월계표'!D" &amp; ROW(B20)*2+1))</f>
        <v>0</v>
      </c>
      <c r="F36" s="227" t="str">
        <f>기본정보입력!F45</f>
        <v>단기차입금</v>
      </c>
      <c r="G36" s="227"/>
      <c r="H36" s="120">
        <f ca="1">DSUM(현금출납입력!$B$11:$H$65536,현금출납입력!$F$11,INDIRECT("'연결 월계표'!e" &amp; ROW(B20)*2):INDIRECT("'연결 월계표'!g" &amp; ROW(B20)*2+1))</f>
        <v>0</v>
      </c>
      <c r="I36" s="120">
        <f ca="1">DSUM(현금출납입력!$B$11:$H$65536,현금출납입력!$G$11,INDIRECT("'연결 월계표'!e" &amp; ROW(B20)*2):INDIRECT("'연결 월계표'!g" &amp; ROW(B20)*2+1))</f>
        <v>0</v>
      </c>
    </row>
    <row r="37" spans="2:9" s="10" customFormat="1" ht="15.95" customHeight="1" x14ac:dyDescent="0.15">
      <c r="B37" s="227" t="str">
        <f>기본정보입력!F21</f>
        <v>접대비</v>
      </c>
      <c r="C37" s="227"/>
      <c r="D37" s="120">
        <f ca="1">DSUM(현금출납입력!$B$11:$H$65536,현금출납입력!$F$11,INDIRECT("'연결 월계표'!B" &amp; ROW(B21)*2):INDIRECT("'연결 월계표'!D" &amp; ROW(B21)*2+1))</f>
        <v>0</v>
      </c>
      <c r="E37" s="120">
        <f ca="1">DSUM(현금출납입력!$B$11:$H$65536,현금출납입력!$G$11,INDIRECT("'연결 월계표'!B" &amp; ROW(B21)*2):INDIRECT("'연결 월계표'!D" &amp; ROW(B21)*2+1))</f>
        <v>1300000</v>
      </c>
      <c r="F37" s="227" t="str">
        <f>기본정보입력!F46</f>
        <v>이자비용</v>
      </c>
      <c r="G37" s="227"/>
      <c r="H37" s="120">
        <f ca="1">DSUM(현금출납입력!$B$11:$H$65536,현금출납입력!$F$11,INDIRECT("'연결 월계표'!e" &amp; ROW(B21)*2):INDIRECT("'연결 월계표'!g" &amp; ROW(B21)*2+1))</f>
        <v>0</v>
      </c>
      <c r="I37" s="120">
        <f ca="1">DSUM(현금출납입력!$B$11:$H$65536,현금출납입력!$G$11,INDIRECT("'연결 월계표'!e" &amp; ROW(B21)*2):INDIRECT("'연결 월계표'!g" &amp; ROW(B21)*2+1))</f>
        <v>0</v>
      </c>
    </row>
    <row r="38" spans="2:9" s="10" customFormat="1" ht="15.95" customHeight="1" x14ac:dyDescent="0.15">
      <c r="B38" s="227" t="str">
        <f>기본정보입력!F22</f>
        <v>창업비</v>
      </c>
      <c r="C38" s="227"/>
      <c r="D38" s="120">
        <f ca="1">DSUM(현금출납입력!$B$11:$H$65536,현금출납입력!$F$11,INDIRECT("'연결 월계표'!B" &amp; ROW(B22)*2):INDIRECT("'연결 월계표'!D" &amp; ROW(B22)*2+1))</f>
        <v>0</v>
      </c>
      <c r="E38" s="120">
        <f ca="1">DSUM(현금출납입력!$B$11:$H$65536,현금출납입력!$G$11,INDIRECT("'연결 월계표'!B" &amp; ROW(B22)*2):INDIRECT("'연결 월계표'!D" &amp; ROW(B22)*2+1))</f>
        <v>0</v>
      </c>
      <c r="F38" s="227" t="str">
        <f>기본정보입력!F47</f>
        <v>기업카드</v>
      </c>
      <c r="G38" s="227"/>
      <c r="H38" s="120">
        <f ca="1">DSUM(현금출납입력!$B$11:$H$65536,현금출납입력!$F$11,INDIRECT("'연결 월계표'!e" &amp; ROW(B22)*2):INDIRECT("'연결 월계표'!g" &amp; ROW(B22)*2+1))</f>
        <v>0</v>
      </c>
      <c r="I38" s="120">
        <f ca="1">DSUM(현금출납입력!$B$11:$H$65536,현금출납입력!$G$11,INDIRECT("'연결 월계표'!e" &amp; ROW(B22)*2):INDIRECT("'연결 월계표'!g" &amp; ROW(B22)*2+1))</f>
        <v>2998678</v>
      </c>
    </row>
    <row r="39" spans="2:9" s="10" customFormat="1" ht="15.95" customHeight="1" x14ac:dyDescent="0.15">
      <c r="B39" s="227" t="str">
        <f>기본정보입력!F23</f>
        <v>예금인출</v>
      </c>
      <c r="C39" s="227"/>
      <c r="D39" s="120">
        <f ca="1">DSUM(현금출납입력!$B$11:$H$65536,현금출납입력!$F$11,INDIRECT("'연결 월계표'!B" &amp; ROW(B23)*2):INDIRECT("'연결 월계표'!D" &amp; ROW(B23)*2+1))</f>
        <v>0</v>
      </c>
      <c r="E39" s="120">
        <f ca="1">DSUM(현금출납입력!$B$11:$H$65536,현금출납입력!$G$11,INDIRECT("'연결 월계표'!B" &amp; ROW(B23)*2):INDIRECT("'연결 월계표'!D" &amp; ROW(B23)*2+1))</f>
        <v>0</v>
      </c>
      <c r="F39" s="227" t="str">
        <f>기본정보입력!F48</f>
        <v>자재대금</v>
      </c>
      <c r="G39" s="227"/>
      <c r="H39" s="120">
        <f ca="1">DSUM(현금출납입력!$B$11:$H$65536,현금출납입력!$F$11,INDIRECT("'연결 월계표'!e" &amp; ROW(B23)*2):INDIRECT("'연결 월계표'!g" &amp; ROW(B23)*2+1))</f>
        <v>0</v>
      </c>
      <c r="I39" s="120">
        <f ca="1">DSUM(현금출납입력!$B$11:$H$65536,현금출납입력!$G$11,INDIRECT("'연결 월계표'!e" &amp; ROW(B23)*2):INDIRECT("'연결 월계표'!g" &amp; ROW(B23)*2+1))</f>
        <v>0</v>
      </c>
    </row>
    <row r="40" spans="2:9" s="10" customFormat="1" ht="15.95" customHeight="1" x14ac:dyDescent="0.15">
      <c r="B40" s="227" t="str">
        <f>기본정보입력!F24</f>
        <v>시재입금</v>
      </c>
      <c r="C40" s="227"/>
      <c r="D40" s="120">
        <f ca="1">DSUM(현금출납입력!$B$11:$H$65536,현금출납입력!$F$11,INDIRECT("'연결 월계표'!B" &amp; ROW(B24)*2):INDIRECT("'연결 월계표'!D" &amp; ROW(B24)*2+1))</f>
        <v>0</v>
      </c>
      <c r="E40" s="120">
        <f ca="1">DSUM(현금출납입력!$B$11:$H$65536,현금출납입력!$G$11,INDIRECT("'연결 월계표'!B" &amp; ROW(B24)*2):INDIRECT("'연결 월계표'!D" &amp; ROW(B24)*2+1))</f>
        <v>0</v>
      </c>
      <c r="F40" s="227">
        <f>기본정보입력!F49</f>
        <v>0</v>
      </c>
      <c r="G40" s="227"/>
      <c r="H40" s="120">
        <f ca="1">DSUM(현금출납입력!$B$11:$H$65536,현금출납입력!$F$11,INDIRECT("'연결 월계표'!e" &amp; ROW(B24)*2):INDIRECT("'연결 월계표'!g" &amp; ROW(B24)*2+1))</f>
        <v>0</v>
      </c>
      <c r="I40" s="120">
        <f ca="1">DSUM(현금출납입력!$B$11:$H$65536,현금출납입력!$G$11,INDIRECT("'연결 월계표'!e" &amp; ROW(B24)*2):INDIRECT("'연결 월계표'!g" &amp; ROW(B24)*2+1))</f>
        <v>0</v>
      </c>
    </row>
    <row r="41" spans="2:9" s="10" customFormat="1" ht="15.95" customHeight="1" x14ac:dyDescent="0.15">
      <c r="B41" s="227" t="str">
        <f>기본정보입력!F25</f>
        <v>지급수수료</v>
      </c>
      <c r="C41" s="227"/>
      <c r="D41" s="120">
        <f ca="1">DSUM(현금출납입력!$B$11:$H$65536,현금출납입력!$F$11,INDIRECT("'연결 월계표'!B" &amp; ROW(B25)*2):INDIRECT("'연결 월계표'!D" &amp; ROW(B25)*2+1))</f>
        <v>0</v>
      </c>
      <c r="E41" s="120">
        <f ca="1">DSUM(현금출납입력!$B$11:$H$65536,현금출납입력!$G$11,INDIRECT("'연결 월계표'!B" &amp; ROW(B25)*2):INDIRECT("'연결 월계표'!D" &amp; ROW(B25)*2+1))</f>
        <v>0</v>
      </c>
      <c r="F41" s="227">
        <f>기본정보입력!F50</f>
        <v>0</v>
      </c>
      <c r="G41" s="227"/>
      <c r="H41" s="120">
        <f ca="1">DSUM(현금출납입력!$B$11:$H$65536,현금출납입력!$F$11,INDIRECT("'연결 월계표'!e" &amp; ROW(B25)*2):INDIRECT("'연결 월계표'!g" &amp; ROW(B25)*2+1))</f>
        <v>0</v>
      </c>
      <c r="I41" s="120">
        <f ca="1">DSUM(현금출납입력!$B$11:$H$65536,현금출납입력!$G$11,INDIRECT("'연결 월계표'!e" &amp; ROW(B25)*2):INDIRECT("'연결 월계표'!g" &amp; ROW(B25)*2+1))</f>
        <v>0</v>
      </c>
    </row>
    <row r="42" spans="2:9" s="10" customFormat="1" ht="15.95" customHeight="1" x14ac:dyDescent="0.15">
      <c r="B42" s="227" t="str">
        <f>기본정보입력!F26</f>
        <v>수선비</v>
      </c>
      <c r="C42" s="227"/>
      <c r="D42" s="120">
        <f ca="1">DSUM(현금출납입력!$B$11:$H$65536,현금출납입력!$F$11,INDIRECT("'연결 월계표'!B" &amp; ROW(B26)*2):INDIRECT("'연결 월계표'!D" &amp; ROW(B26)*2+1))</f>
        <v>0</v>
      </c>
      <c r="E42" s="120">
        <f ca="1">DSUM(현금출납입력!$B$11:$H$65536,현금출납입력!$G$11,INDIRECT("'연결 월계표'!B" &amp; ROW(B26)*2):INDIRECT("'연결 월계표'!D" &amp; ROW(B26)*2+1))</f>
        <v>0</v>
      </c>
      <c r="F42" s="227">
        <f>기본정보입력!F51</f>
        <v>0</v>
      </c>
      <c r="G42" s="227"/>
      <c r="H42" s="120">
        <f ca="1">DSUM(현금출납입력!$B$11:$H$65536,현금출납입력!$F$11,INDIRECT("'연결 월계표'!e" &amp; ROW(B26)*2):INDIRECT("'연결 월계표'!g" &amp; ROW(B26)*2+1))</f>
        <v>0</v>
      </c>
      <c r="I42" s="120">
        <f ca="1">DSUM(현금출납입력!$B$11:$H$65536,현금출납입력!$G$11,INDIRECT("'연결 월계표'!e" &amp; ROW(B26)*2):INDIRECT("'연결 월계표'!g" &amp; ROW(B26)*2+1))</f>
        <v>0</v>
      </c>
    </row>
    <row r="43" spans="2:9" s="10" customFormat="1" ht="15.95" customHeight="1" x14ac:dyDescent="0.15">
      <c r="B43" s="227" t="str">
        <f>기본정보입력!F27</f>
        <v>출자금</v>
      </c>
      <c r="C43" s="227"/>
      <c r="D43" s="120">
        <f ca="1">DSUM(현금출납입력!$B$11:$H$65536,현금출납입력!$F$11,INDIRECT("'연결 월계표'!B" &amp; ROW(B27)*2):INDIRECT("'연결 월계표'!D" &amp; ROW(B27)*2+1))</f>
        <v>0</v>
      </c>
      <c r="E43" s="120">
        <f ca="1">DSUM(현금출납입력!$B$11:$H$65536,현금출납입력!$G$11,INDIRECT("'연결 월계표'!B" &amp; ROW(B27)*2):INDIRECT("'연결 월계표'!D" &amp; ROW(B27)*2+1))</f>
        <v>0</v>
      </c>
      <c r="F43" s="227">
        <f>기본정보입력!F52</f>
        <v>0</v>
      </c>
      <c r="G43" s="227"/>
      <c r="H43" s="120">
        <f ca="1">DSUM(현금출납입력!$B$11:$H$65536,현금출납입력!$F$11,INDIRECT("'연결 월계표'!e" &amp; ROW(B27)*2):INDIRECT("'연결 월계표'!g" &amp; ROW(B27)*2+1))</f>
        <v>0</v>
      </c>
      <c r="I43" s="120">
        <f ca="1">DSUM(현금출납입력!$B$11:$H$65536,현금출납입력!$G$11,INDIRECT("'연결 월계표'!e" &amp; ROW(B27)*2):INDIRECT("'연결 월계표'!g" &amp; ROW(B27)*2+1))</f>
        <v>0</v>
      </c>
    </row>
    <row r="44" spans="2:9" s="10" customFormat="1" ht="15.95" customHeight="1" x14ac:dyDescent="0.15">
      <c r="B44" s="227" t="str">
        <f>기본정보입력!F28</f>
        <v>임차보증금</v>
      </c>
      <c r="C44" s="227"/>
      <c r="D44" s="120">
        <f ca="1">DSUM(현금출납입력!$B$11:$H$65536,현금출납입력!$F$11,INDIRECT("'연결 월계표'!B" &amp; ROW(B28)*2):INDIRECT("'연결 월계표'!D" &amp; ROW(B28)*2+1))</f>
        <v>0</v>
      </c>
      <c r="E44" s="120">
        <f ca="1">DSUM(현금출납입력!$B$11:$H$65536,현금출납입력!$G$11,INDIRECT("'연결 월계표'!B" &amp; ROW(B28)*2):INDIRECT("'연결 월계표'!D" &amp; ROW(B28)*2+1))</f>
        <v>0</v>
      </c>
      <c r="F44" s="227">
        <f>기본정보입력!F53</f>
        <v>0</v>
      </c>
      <c r="G44" s="227"/>
      <c r="H44" s="120">
        <f ca="1">DSUM(현금출납입력!$B$11:$H$65536,현금출납입력!$F$11,INDIRECT("'연결 월계표'!e" &amp; ROW(B28)*2):INDIRECT("'연결 월계표'!g" &amp; ROW(B28)*2+1))</f>
        <v>0</v>
      </c>
      <c r="I44" s="120">
        <f ca="1">DSUM(현금출납입력!$B$11:$H$65536,현금출납입력!$G$11,INDIRECT("'연결 월계표'!e" &amp; ROW(B28)*2):INDIRECT("'연결 월계표'!g" &amp; ROW(B28)*2+1))</f>
        <v>0</v>
      </c>
    </row>
    <row r="45" spans="2:9" s="8" customFormat="1" ht="15.95" customHeight="1" x14ac:dyDescent="0.15">
      <c r="B45" s="227" t="str">
        <f>기본정보입력!F29</f>
        <v>영업외수익</v>
      </c>
      <c r="C45" s="227"/>
      <c r="D45" s="120">
        <f ca="1">DSUM(현금출납입력!$B$11:$H$65536,현금출납입력!$F$11,INDIRECT("'연결 월계표'!B" &amp; ROW(B29)*2):INDIRECT("'연결 월계표'!D" &amp; ROW(B29)*2+1))</f>
        <v>0</v>
      </c>
      <c r="E45" s="120">
        <f ca="1">DSUM(현금출납입력!$B$11:$H$65536,현금출납입력!$G$11,INDIRECT("'연결 월계표'!B" &amp; ROW(B29)*2):INDIRECT("'연결 월계표'!D" &amp; ROW(B29)*2+1))</f>
        <v>0</v>
      </c>
      <c r="F45" s="227">
        <f>기본정보입력!F54</f>
        <v>0</v>
      </c>
      <c r="G45" s="227"/>
      <c r="H45" s="120">
        <f ca="1">DSUM(현금출납입력!$B$11:$H$65536,현금출납입력!$F$11,INDIRECT("'연결 월계표'!e" &amp; ROW(B29)*2):INDIRECT("'연결 월계표'!g" &amp; ROW(B29)*2+1))</f>
        <v>0</v>
      </c>
      <c r="I45" s="120">
        <f ca="1">DSUM(현금출납입력!$B$11:$H$65536,현금출납입력!$G$11,INDIRECT("'연결 월계표'!e" &amp; ROW(B29)*2):INDIRECT("'연결 월계표'!g" &amp; ROW(B29)*2+1))</f>
        <v>0</v>
      </c>
    </row>
    <row r="46" spans="2:9" s="8" customFormat="1" ht="15.95" customHeight="1" x14ac:dyDescent="0.15">
      <c r="B46" s="227" t="str">
        <f>기본정보입력!F30</f>
        <v>도서인쇄비</v>
      </c>
      <c r="C46" s="227"/>
      <c r="D46" s="120">
        <f ca="1">DSUM(현금출납입력!$B$11:$H$65536,현금출납입력!$F$11,INDIRECT("'연결 월계표'!B" &amp; ROW(B30)*2):INDIRECT("'연결 월계표'!D" &amp; ROW(B30)*2+1))</f>
        <v>0</v>
      </c>
      <c r="E46" s="120">
        <f ca="1">DSUM(현금출납입력!$B$11:$H$65536,현금출납입력!$G$11,INDIRECT("'연결 월계표'!B" &amp; ROW(B30)*2):INDIRECT("'연결 월계표'!D" &amp; ROW(B30)*2+1))</f>
        <v>0</v>
      </c>
      <c r="F46" s="227">
        <f>기본정보입력!F55</f>
        <v>0</v>
      </c>
      <c r="G46" s="227"/>
      <c r="H46" s="120">
        <f ca="1">DSUM(현금출납입력!$B$11:$H$65536,현금출납입력!$F$11,INDIRECT("'연결 월계표'!e" &amp; ROW(B30)*2):INDIRECT("'연결 월계표'!g" &amp; ROW(B30)*2+1))</f>
        <v>0</v>
      </c>
      <c r="I46" s="120">
        <f ca="1">DSUM(현금출납입력!$B$11:$H$65536,현금출납입력!$G$11,INDIRECT("'연결 월계표'!e" &amp; ROW(B30)*2):INDIRECT("'연결 월계표'!g" &amp; ROW(B30)*2+1))</f>
        <v>0</v>
      </c>
    </row>
    <row r="47" spans="2:9" s="10" customFormat="1" ht="15.95" customHeight="1" x14ac:dyDescent="0.15">
      <c r="B47" s="227" t="str">
        <f>기본정보입력!F31</f>
        <v>급여</v>
      </c>
      <c r="C47" s="227"/>
      <c r="D47" s="120">
        <f ca="1">DSUM(현금출납입력!$B$11:$H$65536,현금출납입력!$F$11,INDIRECT("'연결 월계표'!B" &amp; ROW(B31)*2):INDIRECT("'연결 월계표'!D" &amp; ROW(B31)*2+1))</f>
        <v>0</v>
      </c>
      <c r="E47" s="120">
        <f ca="1">DSUM(현금출납입력!$B$11:$H$65536,현금출납입력!$G$11,INDIRECT("'연결 월계표'!B" &amp; ROW(B31)*2):INDIRECT("'연결 월계표'!D" &amp; ROW(B31)*2+1))</f>
        <v>12015870</v>
      </c>
      <c r="F47" s="227">
        <f>기본정보입력!F56</f>
        <v>0</v>
      </c>
      <c r="G47" s="227"/>
      <c r="H47" s="120">
        <f ca="1">DSUM(현금출납입력!$B$11:$H$65536,현금출납입력!$F$11,INDIRECT("'연결 월계표'!e" &amp; ROW(B31)*2):INDIRECT("'연결 월계표'!g" &amp; ROW(B31)*2+1))</f>
        <v>0</v>
      </c>
      <c r="I47" s="120">
        <f ca="1">DSUM(현금출납입력!$B$11:$H$65536,현금출납입력!$G$11,INDIRECT("'연결 월계표'!e" &amp; ROW(B31)*2):INDIRECT("'연결 월계표'!g" &amp; ROW(B31)*2+1))</f>
        <v>0</v>
      </c>
    </row>
    <row r="48" spans="2:9" s="10" customFormat="1" ht="15.95" customHeight="1" x14ac:dyDescent="0.15">
      <c r="B48" s="227" t="str">
        <f>기본정보입력!F32</f>
        <v>통신비</v>
      </c>
      <c r="C48" s="227"/>
      <c r="D48" s="120">
        <f ca="1">DSUM(현금출납입력!$B$11:$H$65536,현금출납입력!$F$11,INDIRECT("'연결 월계표'!B" &amp; ROW(B32)*2):INDIRECT("'연결 월계표'!D" &amp; ROW(B32)*2+1))</f>
        <v>0</v>
      </c>
      <c r="E48" s="120">
        <f ca="1">DSUM(현금출납입력!$B$11:$H$65536,현금출납입력!$G$11,INDIRECT("'연결 월계표'!B" &amp; ROW(B32)*2):INDIRECT("'연결 월계표'!D" &amp; ROW(B32)*2+1))</f>
        <v>0</v>
      </c>
      <c r="F48" s="227">
        <f>기본정보입력!F57</f>
        <v>0</v>
      </c>
      <c r="G48" s="227"/>
      <c r="H48" s="120">
        <f ca="1">DSUM(현금출납입력!$B$11:$H$65536,현금출납입력!$F$11,INDIRECT("'연결 월계표'!e" &amp; ROW(B32)*2):INDIRECT("'연결 월계표'!g" &amp; ROW(B32)*2+1))</f>
        <v>0</v>
      </c>
      <c r="I48" s="120">
        <f ca="1">DSUM(현금출납입력!$B$11:$H$65536,현금출납입력!$G$11,INDIRECT("'연결 월계표'!e" &amp; ROW(B32)*2):INDIRECT("'연결 월계표'!g" &amp; ROW(B32)*2+1))</f>
        <v>0</v>
      </c>
    </row>
    <row r="49" spans="2:9" s="10" customFormat="1" ht="15.95" customHeight="1" x14ac:dyDescent="0.15">
      <c r="B49" s="227" t="str">
        <f>기본정보입력!F33</f>
        <v>자재비</v>
      </c>
      <c r="C49" s="227"/>
      <c r="D49" s="120">
        <f ca="1">DSUM(현금출납입력!$B$11:$H$65536,현금출납입력!$F$11,INDIRECT("'연결 월계표'!B" &amp; ROW(B33)*2):INDIRECT("'연결 월계표'!D" &amp; ROW(B33)*2+1))</f>
        <v>0</v>
      </c>
      <c r="E49" s="120">
        <f ca="1">DSUM(현금출납입력!$B$11:$H$65536,현금출납입력!$G$11,INDIRECT("'연결 월계표'!B" &amp; ROW(B33)*2):INDIRECT("'연결 월계표'!D" &amp; ROW(B33)*2+1))</f>
        <v>10005898</v>
      </c>
      <c r="F49" s="227">
        <f>기본정보입력!F58</f>
        <v>0</v>
      </c>
      <c r="G49" s="227"/>
      <c r="H49" s="120">
        <f ca="1">DSUM(현금출납입력!$B$11:$H$65536,현금출납입력!$F$11,INDIRECT("'연결 월계표'!e" &amp; ROW(B33)*2):INDIRECT("'연결 월계표'!g" &amp; ROW(B33)*2+1))</f>
        <v>0</v>
      </c>
      <c r="I49" s="120">
        <f ca="1">DSUM(현금출납입력!$B$11:$H$65536,현금출납입력!$G$11,INDIRECT("'연결 월계표'!e" &amp; ROW(B33)*2):INDIRECT("'연결 월계표'!g" &amp; ROW(B33)*2+1))</f>
        <v>0</v>
      </c>
    </row>
    <row r="50" spans="2:9" s="10" customFormat="1" ht="15.95" customHeight="1" x14ac:dyDescent="0.15">
      <c r="B50" s="227" t="str">
        <f>기본정보입력!F34</f>
        <v>경조사비</v>
      </c>
      <c r="C50" s="227"/>
      <c r="D50" s="120">
        <f ca="1">DSUM(현금출납입력!$B$11:$H$65536,현금출납입력!$F$11,INDIRECT("'연결 월계표'!B" &amp; ROW(B34)*2):INDIRECT("'연결 월계표'!D" &amp; ROW(B34)*2+1))</f>
        <v>0</v>
      </c>
      <c r="E50" s="120">
        <f ca="1">DSUM(현금출납입력!$B$11:$H$65536,현금출납입력!$G$11,INDIRECT("'연결 월계표'!B" &amp; ROW(B34)*2):INDIRECT("'연결 월계표'!D" &amp; ROW(B34)*2+1))</f>
        <v>0</v>
      </c>
      <c r="F50" s="227">
        <f>기본정보입력!F59</f>
        <v>0</v>
      </c>
      <c r="G50" s="227"/>
      <c r="H50" s="120">
        <f ca="1">DSUM(현금출납입력!$B$11:$H$65536,현금출납입력!$F$11,INDIRECT("'연결 월계표'!e" &amp; ROW(B34)*2):INDIRECT("'연결 월계표'!g" &amp; ROW(B34)*2+1))</f>
        <v>0</v>
      </c>
      <c r="I50" s="120">
        <f ca="1">DSUM(현금출납입력!$B$11:$H$65536,현금출납입력!$G$11,INDIRECT("'연결 월계표'!e" &amp; ROW(B34)*2):INDIRECT("'연결 월계표'!g" &amp; ROW(B34)*2+1))</f>
        <v>0</v>
      </c>
    </row>
    <row r="51" spans="2:9" s="8" customFormat="1" ht="15.95" customHeight="1" x14ac:dyDescent="0.15">
      <c r="B51" s="227" t="str">
        <f>기본정보입력!F35</f>
        <v>노무비</v>
      </c>
      <c r="C51" s="227"/>
      <c r="D51" s="120">
        <f ca="1">DSUM(현금출납입력!$B$11:$H$65536,현금출납입력!$F$11,INDIRECT("'연결 월계표'!B" &amp; ROW(B35)*2):INDIRECT("'연결 월계표'!D" &amp; ROW(B35)*2+1))</f>
        <v>0</v>
      </c>
      <c r="E51" s="120">
        <f ca="1">DSUM(현금출납입력!$B$11:$H$65536,현금출납입력!$G$11,INDIRECT("'연결 월계표'!B" &amp; ROW(B35)*2):INDIRECT("'연결 월계표'!D" &amp; ROW(B35)*2+1))</f>
        <v>16653560</v>
      </c>
      <c r="F51" s="227">
        <f>기본정보입력!F60</f>
        <v>0</v>
      </c>
      <c r="G51" s="227"/>
      <c r="H51" s="120">
        <f ca="1">DSUM(현금출납입력!$B$11:$H$65536,현금출납입력!$F$11,INDIRECT("'연결 월계표'!e" &amp; ROW(B35)*2):INDIRECT("'연결 월계표'!g" &amp; ROW(B35)*2+1))</f>
        <v>0</v>
      </c>
      <c r="I51" s="120">
        <f ca="1">DSUM(현금출납입력!$B$11:$H$65536,현금출납입력!$G$11,INDIRECT("'연결 월계표'!e" &amp; ROW(B35)*2):INDIRECT("'연결 월계표'!g" &amp; ROW(B35)*2+1))</f>
        <v>0</v>
      </c>
    </row>
    <row r="52" spans="2:9" s="8" customFormat="1" ht="15.95" customHeight="1" thickBot="1" x14ac:dyDescent="0.2">
      <c r="B52" s="238" t="str">
        <f>기본정보입력!F36</f>
        <v>지급임차료</v>
      </c>
      <c r="C52" s="238"/>
      <c r="D52" s="129">
        <f ca="1">DSUM(현금출납입력!$B$11:$H$65536,현금출납입력!$F$11,INDIRECT("'연결 월계표'!B" &amp; ROW(B36)*2):INDIRECT("'연결 월계표'!D" &amp; ROW(B36)*2+1))</f>
        <v>0</v>
      </c>
      <c r="E52" s="129">
        <f ca="1">DSUM(현금출납입력!$B$11:$H$65536,현금출납입력!$G$11,INDIRECT("'연결 월계표'!B" &amp; ROW(B36)*2):INDIRECT("'연결 월계표'!D" &amp; ROW(B36)*2+1))</f>
        <v>350000</v>
      </c>
      <c r="F52" s="238">
        <f>기본정보입력!F61</f>
        <v>0</v>
      </c>
      <c r="G52" s="238"/>
      <c r="H52" s="129">
        <f ca="1">DSUM(현금출납입력!$B$11:$H$65536,현금출납입력!$F$11,INDIRECT("'연결 월계표'!e" &amp; ROW(B36)*2):INDIRECT("'연결 월계표'!g" &amp; ROW(B36)*2+1))</f>
        <v>0</v>
      </c>
      <c r="I52" s="129">
        <f ca="1">DSUM(현금출납입력!$B$11:$H$65536,현금출납입력!$G$11,INDIRECT("'연결 월계표'!e" &amp; ROW(B36)*2):INDIRECT("'연결 월계표'!g" &amp; ROW(B36)*2+1))</f>
        <v>0</v>
      </c>
    </row>
    <row r="53" spans="2:9" s="10" customFormat="1" ht="17.100000000000001" customHeight="1" thickTop="1" x14ac:dyDescent="0.15">
      <c r="B53" s="251" t="s">
        <v>43</v>
      </c>
      <c r="C53" s="252"/>
      <c r="D53" s="252"/>
      <c r="E53" s="252"/>
      <c r="F53" s="252"/>
      <c r="G53" s="253"/>
      <c r="H53" s="33">
        <f ca="1">SUM(D28:D52,H28:H52)</f>
        <v>13200000</v>
      </c>
      <c r="I53" s="33">
        <f ca="1">SUM(E28:E52,I28:I52)</f>
        <v>46822166</v>
      </c>
    </row>
    <row r="54" spans="2:9" s="10" customFormat="1" ht="20.25" customHeight="1" x14ac:dyDescent="0.15">
      <c r="B54" s="8"/>
      <c r="C54" s="8"/>
      <c r="D54" s="8"/>
      <c r="E54" s="245"/>
      <c r="F54" s="245"/>
      <c r="G54" s="247" t="str">
        <f>기본정보입력!C8</f>
        <v>디에스이엔지</v>
      </c>
      <c r="H54" s="247"/>
      <c r="I54" s="247"/>
    </row>
    <row r="55" spans="2:9" s="10" customFormat="1" ht="20.25" customHeight="1" x14ac:dyDescent="0.15">
      <c r="B55" s="8"/>
      <c r="C55" s="8"/>
      <c r="D55" s="8"/>
      <c r="E55" s="245"/>
      <c r="F55" s="245"/>
      <c r="G55" s="14"/>
      <c r="H55" s="14"/>
      <c r="I55" s="14"/>
    </row>
    <row r="56" spans="2:9" s="10" customFormat="1" ht="20.25" customHeight="1" x14ac:dyDescent="0.15">
      <c r="B56" s="8"/>
      <c r="C56" s="8"/>
      <c r="D56" s="8"/>
      <c r="E56" s="14"/>
      <c r="F56" s="14"/>
      <c r="G56" s="14"/>
      <c r="H56" s="14"/>
      <c r="I56" s="14"/>
    </row>
    <row r="57" spans="2:9" s="10" customFormat="1" ht="20.25" customHeight="1" x14ac:dyDescent="0.15">
      <c r="B57" s="8"/>
      <c r="C57" s="8"/>
      <c r="D57" s="8"/>
      <c r="E57" s="14"/>
      <c r="F57" s="14"/>
      <c r="G57" s="14"/>
      <c r="H57" s="14"/>
      <c r="I57" s="14"/>
    </row>
    <row r="58" spans="2:9" s="10" customFormat="1" ht="20.25" customHeight="1" x14ac:dyDescent="0.15">
      <c r="B58" s="8"/>
      <c r="C58" s="8"/>
      <c r="D58" s="8"/>
      <c r="E58" s="14"/>
      <c r="F58" s="14"/>
      <c r="G58" s="14"/>
      <c r="H58" s="14"/>
      <c r="I58" s="14"/>
    </row>
    <row r="59" spans="2:9" s="10" customFormat="1" ht="20.25" customHeight="1" x14ac:dyDescent="0.15">
      <c r="B59" s="8"/>
      <c r="C59" s="8"/>
      <c r="D59" s="8"/>
      <c r="E59" s="14"/>
      <c r="F59" s="14"/>
      <c r="G59" s="14"/>
      <c r="H59" s="14"/>
      <c r="I59" s="14"/>
    </row>
    <row r="60" spans="2:9" s="10" customFormat="1" ht="20.25" customHeight="1" x14ac:dyDescent="0.15">
      <c r="B60" s="8"/>
      <c r="C60" s="8"/>
      <c r="D60" s="8"/>
      <c r="E60" s="14"/>
      <c r="F60" s="14"/>
      <c r="G60" s="14"/>
      <c r="H60" s="14"/>
      <c r="I60" s="14"/>
    </row>
    <row r="61" spans="2:9" s="10" customFormat="1" ht="20.25" customHeight="1" x14ac:dyDescent="0.15">
      <c r="B61" s="8"/>
      <c r="C61" s="8"/>
      <c r="D61" s="8"/>
      <c r="E61" s="8"/>
      <c r="F61" s="8"/>
      <c r="G61" s="8"/>
      <c r="H61" s="8"/>
      <c r="I61" s="8"/>
    </row>
    <row r="62" spans="2:9" s="10" customFormat="1" ht="20.25" customHeight="1" x14ac:dyDescent="0.15">
      <c r="B62" s="8"/>
      <c r="C62" s="8"/>
      <c r="D62" s="8"/>
      <c r="E62" s="8"/>
      <c r="F62" s="8"/>
      <c r="G62" s="8"/>
      <c r="H62" s="8"/>
    </row>
    <row r="63" spans="2:9" s="10" customFormat="1" ht="20.25" customHeight="1" x14ac:dyDescent="0.15">
      <c r="B63" s="8"/>
      <c r="C63" s="8"/>
      <c r="D63" s="8"/>
      <c r="E63" s="14"/>
      <c r="F63" s="14"/>
      <c r="G63" s="14"/>
      <c r="H63" s="14"/>
    </row>
    <row r="64" spans="2:9" s="10" customFormat="1" ht="20.25" customHeight="1" x14ac:dyDescent="0.15">
      <c r="B64" s="8"/>
      <c r="C64" s="8"/>
      <c r="D64" s="8"/>
      <c r="E64" s="14"/>
      <c r="F64" s="14"/>
      <c r="G64" s="14"/>
      <c r="H64" s="14"/>
    </row>
    <row r="65" spans="2:8" s="10" customFormat="1" ht="20.25" customHeight="1" x14ac:dyDescent="0.15">
      <c r="B65" s="8"/>
      <c r="C65" s="8"/>
      <c r="D65" s="8"/>
      <c r="E65" s="14"/>
      <c r="F65" s="14"/>
      <c r="G65" s="14"/>
      <c r="H65" s="14"/>
    </row>
    <row r="66" spans="2:8" s="10" customFormat="1" ht="20.25" customHeight="1" x14ac:dyDescent="0.15">
      <c r="B66" s="8"/>
      <c r="C66" s="8"/>
      <c r="D66" s="8"/>
      <c r="E66" s="14"/>
      <c r="F66" s="14"/>
      <c r="G66" s="14"/>
      <c r="H66" s="14"/>
    </row>
    <row r="67" spans="2:8" s="10" customFormat="1" ht="20.25" customHeight="1" x14ac:dyDescent="0.15">
      <c r="B67" s="8"/>
      <c r="C67" s="8"/>
      <c r="D67" s="8"/>
      <c r="E67" s="14"/>
      <c r="F67" s="14"/>
      <c r="G67" s="14"/>
      <c r="H67" s="14"/>
    </row>
    <row r="68" spans="2:8" s="10" customFormat="1" ht="20.25" customHeight="1" x14ac:dyDescent="0.15">
      <c r="B68" s="8"/>
      <c r="C68" s="8"/>
      <c r="D68" s="8"/>
      <c r="E68" s="14"/>
      <c r="F68" s="14"/>
      <c r="G68" s="14"/>
      <c r="H68" s="14"/>
    </row>
    <row r="69" spans="2:8" s="10" customFormat="1" ht="20.25" customHeight="1" x14ac:dyDescent="0.15">
      <c r="B69" s="8"/>
      <c r="C69" s="8"/>
      <c r="D69" s="8"/>
      <c r="E69" s="14"/>
      <c r="F69" s="14"/>
      <c r="G69" s="14"/>
      <c r="H69" s="14"/>
    </row>
    <row r="70" spans="2:8" s="10" customFormat="1" ht="20.25" customHeight="1" x14ac:dyDescent="0.15">
      <c r="B70" s="8"/>
      <c r="C70" s="8"/>
      <c r="D70" s="8"/>
      <c r="E70" s="14"/>
      <c r="F70" s="14"/>
      <c r="G70" s="14"/>
      <c r="H70" s="14"/>
    </row>
    <row r="71" spans="2:8" s="10" customFormat="1" ht="20.25" customHeight="1" x14ac:dyDescent="0.15">
      <c r="B71" s="8"/>
      <c r="C71" s="8"/>
      <c r="D71" s="8"/>
      <c r="E71" s="14"/>
      <c r="F71" s="14"/>
      <c r="G71" s="14"/>
      <c r="H71" s="14"/>
    </row>
    <row r="72" spans="2:8" s="10" customFormat="1" ht="20.25" customHeight="1" x14ac:dyDescent="0.15">
      <c r="B72" s="8"/>
      <c r="C72" s="8"/>
      <c r="D72" s="8"/>
      <c r="E72" s="14"/>
      <c r="F72" s="14"/>
      <c r="G72" s="14"/>
      <c r="H72" s="14"/>
    </row>
    <row r="73" spans="2:8" s="10" customFormat="1" ht="20.25" customHeight="1" x14ac:dyDescent="0.15">
      <c r="B73" s="8"/>
      <c r="C73" s="8"/>
      <c r="D73" s="8"/>
      <c r="E73" s="14"/>
      <c r="F73" s="14"/>
      <c r="G73" s="14"/>
      <c r="H73" s="14"/>
    </row>
    <row r="74" spans="2:8" s="10" customFormat="1" ht="20.25" customHeight="1" x14ac:dyDescent="0.15">
      <c r="B74" s="8"/>
      <c r="C74" s="8"/>
      <c r="D74" s="8"/>
      <c r="E74" s="14"/>
      <c r="F74" s="14"/>
      <c r="G74" s="14"/>
      <c r="H74" s="14"/>
    </row>
    <row r="75" spans="2:8" s="10" customFormat="1" ht="20.25" customHeight="1" x14ac:dyDescent="0.15">
      <c r="B75" s="8"/>
      <c r="C75" s="8"/>
      <c r="D75" s="8"/>
      <c r="E75" s="14"/>
      <c r="F75" s="14"/>
      <c r="G75" s="14"/>
      <c r="H75" s="14"/>
    </row>
    <row r="76" spans="2:8" s="10" customFormat="1" ht="20.25" customHeight="1" x14ac:dyDescent="0.15">
      <c r="B76" s="8"/>
      <c r="C76" s="8"/>
      <c r="D76" s="8"/>
      <c r="E76" s="14"/>
      <c r="F76" s="14"/>
      <c r="G76" s="14"/>
      <c r="H76" s="14"/>
    </row>
    <row r="77" spans="2:8" s="10" customFormat="1" ht="20.25" customHeight="1" x14ac:dyDescent="0.15">
      <c r="B77" s="8"/>
      <c r="C77" s="8"/>
      <c r="D77" s="8"/>
      <c r="E77" s="14"/>
      <c r="F77" s="14"/>
      <c r="G77" s="14"/>
      <c r="H77" s="14"/>
    </row>
    <row r="78" spans="2:8" s="8" customFormat="1" ht="20.25" customHeight="1" x14ac:dyDescent="0.15"/>
    <row r="79" spans="2:8" s="10" customFormat="1" ht="20.25" customHeight="1" x14ac:dyDescent="0.15"/>
    <row r="80" spans="2:8" s="10" customFormat="1" ht="20.25" customHeight="1" x14ac:dyDescent="0.15"/>
    <row r="81" s="10" customFormat="1" ht="20.25" customHeight="1" x14ac:dyDescent="0.15"/>
    <row r="82" s="10" customFormat="1" ht="20.25" customHeight="1" x14ac:dyDescent="0.15"/>
    <row r="83" s="10" customFormat="1" ht="20.25" customHeight="1" x14ac:dyDescent="0.15"/>
    <row r="84" s="10" customFormat="1" ht="20.25" customHeight="1" x14ac:dyDescent="0.15"/>
    <row r="85" s="10" customFormat="1" ht="20.25" customHeight="1" x14ac:dyDescent="0.15"/>
    <row r="86" s="10" customFormat="1" ht="20.25" customHeight="1" x14ac:dyDescent="0.15"/>
    <row r="87" s="10" customFormat="1" ht="20.25" customHeight="1" x14ac:dyDescent="0.15"/>
    <row r="88" s="10" customFormat="1" ht="20.25" customHeight="1" x14ac:dyDescent="0.15"/>
    <row r="89" s="10" customFormat="1" ht="20.25" customHeight="1" x14ac:dyDescent="0.15"/>
    <row r="90" s="10" customFormat="1" ht="20.25" customHeight="1" x14ac:dyDescent="0.15"/>
    <row r="91" s="10" customFormat="1" ht="20.25" customHeight="1" x14ac:dyDescent="0.15"/>
  </sheetData>
  <sheetProtection selectLockedCells="1"/>
  <mergeCells count="83">
    <mergeCell ref="F43:G43"/>
    <mergeCell ref="B38:C38"/>
    <mergeCell ref="B45:C45"/>
    <mergeCell ref="F45:G45"/>
    <mergeCell ref="B52:C52"/>
    <mergeCell ref="F52:G52"/>
    <mergeCell ref="B49:C49"/>
    <mergeCell ref="F49:G49"/>
    <mergeCell ref="B50:C50"/>
    <mergeCell ref="F50:G50"/>
    <mergeCell ref="B51:C51"/>
    <mergeCell ref="F51:G51"/>
    <mergeCell ref="F38:G38"/>
    <mergeCell ref="B39:C39"/>
    <mergeCell ref="F39:G39"/>
    <mergeCell ref="B42:C42"/>
    <mergeCell ref="B40:C40"/>
    <mergeCell ref="F40:G40"/>
    <mergeCell ref="B35:C35"/>
    <mergeCell ref="F35:G35"/>
    <mergeCell ref="B36:C36"/>
    <mergeCell ref="F36:G36"/>
    <mergeCell ref="B37:C37"/>
    <mergeCell ref="F37:G37"/>
    <mergeCell ref="B29:C29"/>
    <mergeCell ref="F29:G29"/>
    <mergeCell ref="B30:C30"/>
    <mergeCell ref="B15:C15"/>
    <mergeCell ref="B16:C16"/>
    <mergeCell ref="B17:C17"/>
    <mergeCell ref="B21:C21"/>
    <mergeCell ref="B18:C18"/>
    <mergeCell ref="B19:C19"/>
    <mergeCell ref="B20:C20"/>
    <mergeCell ref="B27:C27"/>
    <mergeCell ref="F27:G27"/>
    <mergeCell ref="B28:C28"/>
    <mergeCell ref="F28:G28"/>
    <mergeCell ref="F30:G30"/>
    <mergeCell ref="D7:G8"/>
    <mergeCell ref="B12:E12"/>
    <mergeCell ref="H13:I13"/>
    <mergeCell ref="H14:I14"/>
    <mergeCell ref="B13:C13"/>
    <mergeCell ref="B14:C14"/>
    <mergeCell ref="H15:I15"/>
    <mergeCell ref="H16:I16"/>
    <mergeCell ref="H17:I17"/>
    <mergeCell ref="B26:E26"/>
    <mergeCell ref="H22:I22"/>
    <mergeCell ref="H23:I23"/>
    <mergeCell ref="H24:I24"/>
    <mergeCell ref="B22:C22"/>
    <mergeCell ref="B23:C23"/>
    <mergeCell ref="B24:C24"/>
    <mergeCell ref="H21:I21"/>
    <mergeCell ref="H18:I18"/>
    <mergeCell ref="H19:I19"/>
    <mergeCell ref="H20:I20"/>
    <mergeCell ref="B31:C31"/>
    <mergeCell ref="F31:G31"/>
    <mergeCell ref="B32:C32"/>
    <mergeCell ref="F32:G32"/>
    <mergeCell ref="B34:C34"/>
    <mergeCell ref="F34:G34"/>
    <mergeCell ref="B33:C33"/>
    <mergeCell ref="F33:G33"/>
    <mergeCell ref="E55:F55"/>
    <mergeCell ref="E54:F54"/>
    <mergeCell ref="B41:C41"/>
    <mergeCell ref="F41:G41"/>
    <mergeCell ref="B53:G53"/>
    <mergeCell ref="B47:C47"/>
    <mergeCell ref="F47:G47"/>
    <mergeCell ref="B48:C48"/>
    <mergeCell ref="F48:G48"/>
    <mergeCell ref="B44:C44"/>
    <mergeCell ref="G54:I54"/>
    <mergeCell ref="B43:C43"/>
    <mergeCell ref="F42:G42"/>
    <mergeCell ref="F44:G44"/>
    <mergeCell ref="B46:C46"/>
    <mergeCell ref="F46:G46"/>
  </mergeCells>
  <phoneticPr fontId="4" type="noConversion"/>
  <printOptions horizontalCentered="1"/>
  <pageMargins left="0.51181102362204722" right="0.51181102362204722" top="0.19685039370078741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22" r:id="rId4" name="Check Box 78">
              <controlPr defaultSize="0" autoFill="0" autoLine="0" autoPict="0" macro="[0]!전체화면">
                <anchor moveWithCells="1" sizeWithCells="1">
                  <from>
                    <xdr:col>11</xdr:col>
                    <xdr:colOff>133350</xdr:colOff>
                    <xdr:row>3</xdr:row>
                    <xdr:rowOff>0</xdr:rowOff>
                  </from>
                  <to>
                    <xdr:col>12</xdr:col>
                    <xdr:colOff>57150</xdr:colOff>
                    <xdr:row>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8</vt:i4>
      </vt:variant>
    </vt:vector>
  </HeadingPairs>
  <TitlesOfParts>
    <vt:vector size="19" baseType="lpstr">
      <vt:lpstr>DB</vt:lpstr>
      <vt:lpstr>매크로 보안수준 설명</vt:lpstr>
      <vt:lpstr>사용방법</vt:lpstr>
      <vt:lpstr>기본정보입력</vt:lpstr>
      <vt:lpstr>현금출납입력</vt:lpstr>
      <vt:lpstr>일계표</vt:lpstr>
      <vt:lpstr>연결 일계표</vt:lpstr>
      <vt:lpstr>데이터</vt:lpstr>
      <vt:lpstr>월계표</vt:lpstr>
      <vt:lpstr>사무실관리비</vt:lpstr>
      <vt:lpstr>연결 월계표</vt:lpstr>
      <vt:lpstr>데이터!Criteria</vt:lpstr>
      <vt:lpstr>현금출납입력!Criteria</vt:lpstr>
      <vt:lpstr>데이터!Extract</vt:lpstr>
      <vt:lpstr>사무실관리비!Print_Area</vt:lpstr>
      <vt:lpstr>월계표!Print_Area</vt:lpstr>
      <vt:lpstr>일계표!Print_Area</vt:lpstr>
      <vt:lpstr>현금출납입력!Print_Area</vt:lpstr>
      <vt:lpstr>사무실관리비!Print_Titles</vt:lpstr>
    </vt:vector>
  </TitlesOfParts>
  <Company>(주)인비닷컴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일계표 및 월계표</dc:title>
  <dc:creator>문서서식 포탈비즈폼 www.bizforms.co.kr</dc:creator>
  <dc:description>무단 복제 배포시 법적 불이익을 받을 수 있습니다.</dc:description>
  <cp:lastModifiedBy>user</cp:lastModifiedBy>
  <cp:lastPrinted>2018-01-08T01:44:36Z</cp:lastPrinted>
  <dcterms:created xsi:type="dcterms:W3CDTF">2005-09-15T01:36:07Z</dcterms:created>
  <dcterms:modified xsi:type="dcterms:W3CDTF">2018-01-08T01:45:21Z</dcterms:modified>
  <cp:category>본 문서의 저작권은 비즈폼에 있습니다.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게시자">
    <vt:lpwstr>비즈폼</vt:lpwstr>
  </property>
</Properties>
</file>