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"/>
    </mc:Choice>
  </mc:AlternateContent>
  <xr:revisionPtr revIDLastSave="0" documentId="8_{B8F1DFF9-9861-4D50-8877-B5820A6B0B6A}" xr6:coauthVersionLast="45" xr6:coauthVersionMax="45" xr10:uidLastSave="{00000000-0000-0000-0000-000000000000}"/>
  <bookViews>
    <workbookView xWindow="11160" yWindow="2070" windowWidth="1501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6" i="1"/>
  <c r="F8" i="1" l="1"/>
  <c r="F9" i="1"/>
  <c r="F10" i="1"/>
  <c r="F11" i="1"/>
  <c r="F12" i="1"/>
  <c r="F13" i="1"/>
  <c r="F14" i="1"/>
  <c r="F15" i="1"/>
  <c r="F16" i="1"/>
  <c r="F17" i="1"/>
  <c r="F18" i="1"/>
  <c r="F19" i="1"/>
  <c r="F25" i="1" l="1"/>
  <c r="F26" i="1"/>
  <c r="F27" i="1"/>
  <c r="F28" i="1"/>
  <c r="F29" i="1"/>
  <c r="F30" i="1"/>
  <c r="F31" i="1"/>
  <c r="F32" i="1"/>
  <c r="B36" i="1" l="1"/>
  <c r="B33" i="1"/>
  <c r="F39" i="1"/>
  <c r="F24" i="1" l="1"/>
  <c r="C33" i="1" s="1"/>
  <c r="C20" i="1" l="1"/>
  <c r="C21" i="1" s="1"/>
  <c r="D35" i="1" l="1"/>
  <c r="D39" i="1" s="1"/>
  <c r="B4" i="2" l="1"/>
  <c r="B38" i="1"/>
  <c r="D36" i="1"/>
</calcChain>
</file>

<file path=xl/sharedStrings.xml><?xml version="1.0" encoding="utf-8"?>
<sst xmlns="http://schemas.openxmlformats.org/spreadsheetml/2006/main" count="76" uniqueCount="66">
  <si>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</si>
  <si>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</si>
  <si>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</si>
  <si>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</si>
  <si>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</si>
  <si>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</si>
  <si>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</si>
  <si>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</si>
  <si>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</si>
  <si>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</si>
  <si>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</si>
  <si>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</si>
  <si>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</si>
  <si>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</si>
  <si>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</si>
  <si>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</si>
  <si>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</si>
  <si>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</si>
  <si>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</si>
  <si>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</si>
  <si>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</si>
  <si>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</si>
  <si>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</si>
  <si>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</si>
  <si>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</si>
  <si>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</si>
  <si>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</si>
  <si>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</si>
  <si>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</si>
  <si>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현금(이체X)</t>
  </si>
  <si>
    <t>MSI X370 KRAIT GAMING</t>
    <phoneticPr fontId="1" type="noConversion"/>
  </si>
  <si>
    <t>메인보드</t>
    <phoneticPr fontId="1" type="noConversion"/>
  </si>
  <si>
    <t>고객성명(회사명): 박수아</t>
    <phoneticPr fontId="1" type="noConversion"/>
  </si>
  <si>
    <t>전화번호: 010-3944-3475</t>
    <phoneticPr fontId="1" type="noConversion"/>
  </si>
  <si>
    <t>CPU</t>
    <phoneticPr fontId="1" type="noConversion"/>
  </si>
  <si>
    <t>CPU쿨러</t>
    <phoneticPr fontId="1" type="noConversion"/>
  </si>
  <si>
    <t>SSD</t>
    <phoneticPr fontId="1" type="noConversion"/>
  </si>
  <si>
    <t>램(메모리)</t>
    <phoneticPr fontId="1" type="noConversion"/>
  </si>
  <si>
    <t>VGA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</si>
  <si>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</si>
  <si>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</si>
  <si>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</si>
  <si>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</si>
  <si>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</si>
  <si>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</si>
  <si>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AMD 라이젠7 1700X</t>
    <phoneticPr fontId="1" type="noConversion"/>
  </si>
  <si>
    <t>써모랩 트리니티 화이트</t>
    <phoneticPr fontId="1" type="noConversion"/>
  </si>
  <si>
    <t>삼성전자 8G DDR4 2133 (정품)</t>
    <phoneticPr fontId="1" type="noConversion"/>
  </si>
  <si>
    <t>견적일자: 2017년 07월 8일</t>
    <phoneticPr fontId="1" type="noConversion"/>
  </si>
  <si>
    <t>납품일자: 2017년 07월 9일</t>
    <phoneticPr fontId="1" type="noConversion"/>
  </si>
  <si>
    <t>기가바이트 GTX1060 UDV D5 6GB 윈드포스</t>
  </si>
  <si>
    <t>삼성전자 860 EVO (500GB)</t>
    <phoneticPr fontId="1" type="noConversion"/>
  </si>
  <si>
    <t>Western Digital WD BLUE 5400/64M (WD40EZRZ, 4TB)</t>
    <phoneticPr fontId="1" type="noConversion"/>
  </si>
  <si>
    <t>/</t>
    <phoneticPr fontId="1" type="noConversion"/>
  </si>
  <si>
    <t>ABKO SUITMASTER 361G 칼리스토 강화유리 DOUBLING(화이트)</t>
    <phoneticPr fontId="1" type="noConversion"/>
  </si>
  <si>
    <t>마이크로닉스 Classic II 700W</t>
    <phoneticPr fontId="1" type="noConversion"/>
  </si>
  <si>
    <t>조립 및 세팅비</t>
    <phoneticPr fontId="1" type="noConversion"/>
  </si>
  <si>
    <t>윈도우(OS)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</si>
  <si>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</si>
  <si>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</si>
  <si>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</si>
  <si>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ABKO HACKER K640 축교환 게이밍 기계식 (블랙, 청축)</t>
    <phoneticPr fontId="1" type="noConversion"/>
  </si>
  <si>
    <t>로지텍 G402 Hyperion Fury (정품)</t>
    <phoneticPr fontId="1" type="noConversion"/>
  </si>
  <si>
    <t>BenQ ZOWIE XL2720 아이케어 무결점</t>
    <phoneticPr fontId="1" type="noConversion"/>
  </si>
  <si>
    <t>장패드</t>
    <phoneticPr fontId="1" type="noConversion"/>
  </si>
  <si>
    <t>게이밍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</si>
</sst>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0" fillId="6" borderId="23" applyNumberFormat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10" fillId="6" borderId="23" xfId="1" applyNumberForma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178" fontId="3" fillId="5" borderId="13" xfId="0" applyNumberFormat="1" applyFont="1" applyFill="1" applyBorder="1" applyAlignment="1">
      <alignment horizontal="center" vertical="center"/>
    </xf>
    <xf numFmtId="178" fontId="3" fillId="5" borderId="1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top" wrapText="1"/>
    </xf>
    <xf numFmtId="0" fontId="9" fillId="4" borderId="12" xfId="0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627529</xdr:colOff>
      <xdr:row>0</xdr:row>
      <xdr:rowOff>44851</xdr:rowOff>
    </xdr:from>
    <xdr:to>
      <xdr:col>5</xdr:col>
      <xdr:colOff>717176</xdr:colOff>
      <xdr:row>3</xdr:row>
      <xdr:rowOff>266162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8D50722-C5B4-4559-A7C9-EA0D8A3DA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382" y="44851"/>
          <a:ext cx="1949823" cy="1095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zoomScaleNormal="100" workbookViewId="0">
      <selection activeCell="E28" sqref="E2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32</v>
      </c>
      <c r="B1" s="28" t="s">
        <v>26</v>
      </c>
      <c r="C1" s="44"/>
      <c r="D1" s="45"/>
      <c r="E1" s="45"/>
      <c r="F1" s="46"/>
    </row>
    <row r="2" spans="1:7" ht="22.5" customHeight="1">
      <c r="A2" s="12" t="s">
        <v>33</v>
      </c>
      <c r="B2" s="27"/>
      <c r="C2" s="47"/>
      <c r="D2" s="48"/>
      <c r="E2" s="48"/>
      <c r="F2" s="49"/>
    </row>
    <row r="3" spans="1:7" ht="22.5" customHeight="1">
      <c r="A3" s="12" t="s">
        <v>48</v>
      </c>
      <c r="B3" s="12" t="s">
        <v>49</v>
      </c>
      <c r="C3" s="47"/>
      <c r="D3" s="48"/>
      <c r="E3" s="48"/>
      <c r="F3" s="49"/>
    </row>
    <row r="4" spans="1:7" ht="22.5" customHeight="1">
      <c r="A4" s="34" t="s">
        <v>9</v>
      </c>
      <c r="B4" s="35"/>
      <c r="C4" s="50"/>
      <c r="D4" s="51"/>
      <c r="E4" s="51"/>
      <c r="F4" s="52"/>
    </row>
    <row r="5" spans="1:7">
      <c r="A5" s="1" t="s">
        <v>27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2.5" customHeight="1">
      <c r="A6" s="41"/>
      <c r="B6" s="3" t="s">
        <v>45</v>
      </c>
      <c r="C6" s="3" t="s">
        <v>34</v>
      </c>
      <c r="D6" s="8">
        <v>294000</v>
      </c>
      <c r="E6" s="3">
        <v>1</v>
      </c>
      <c r="F6" s="8">
        <f t="shared" ref="F6:F19" si="0">D6*E6</f>
        <v>294000</v>
      </c>
      <c r="G6" s="2"/>
    </row>
    <row r="7" spans="1:7" ht="22.5" customHeight="1">
      <c r="A7" s="42"/>
      <c r="B7" s="11" t="s">
        <v>46</v>
      </c>
      <c r="C7" s="3" t="s">
        <v>35</v>
      </c>
      <c r="D7" s="8">
        <v>38000</v>
      </c>
      <c r="E7" s="3">
        <v>1</v>
      </c>
      <c r="F7" s="8">
        <f t="shared" si="0"/>
        <v>38000</v>
      </c>
      <c r="G7" s="2"/>
    </row>
    <row r="8" spans="1:7" ht="22.5" customHeight="1">
      <c r="A8" s="42"/>
      <c r="B8" s="11" t="s">
        <v>30</v>
      </c>
      <c r="C8" s="3" t="s">
        <v>31</v>
      </c>
      <c r="D8" s="8">
        <v>219000</v>
      </c>
      <c r="E8" s="3">
        <v>1</v>
      </c>
      <c r="F8" s="8">
        <f t="shared" si="0"/>
        <v>219000</v>
      </c>
      <c r="G8" s="2"/>
    </row>
    <row r="9" spans="1:7" ht="22.5" customHeight="1">
      <c r="A9" s="42"/>
      <c r="B9" s="11" t="s">
        <v>47</v>
      </c>
      <c r="C9" s="3" t="s">
        <v>37</v>
      </c>
      <c r="D9" s="8">
        <v>47000</v>
      </c>
      <c r="E9" s="3">
        <v>4</v>
      </c>
      <c r="F9" s="8">
        <f t="shared" si="0"/>
        <v>188000</v>
      </c>
      <c r="G9" s="2"/>
    </row>
    <row r="10" spans="1:7" ht="22.5" customHeight="1">
      <c r="A10" s="42"/>
      <c r="B10" s="11" t="s">
        <v>50</v>
      </c>
      <c r="C10" s="3" t="s">
        <v>38</v>
      </c>
      <c r="D10" s="8">
        <v>320000</v>
      </c>
      <c r="E10" s="3">
        <v>1</v>
      </c>
      <c r="F10" s="8">
        <f t="shared" si="0"/>
        <v>320000</v>
      </c>
      <c r="G10" s="2"/>
    </row>
    <row r="11" spans="1:7" ht="22.5" customHeight="1">
      <c r="A11" s="42"/>
      <c r="B11" s="11" t="s">
        <v>51</v>
      </c>
      <c r="C11" s="3" t="s">
        <v>36</v>
      </c>
      <c r="D11" s="8">
        <v>113000</v>
      </c>
      <c r="E11" s="3">
        <v>1</v>
      </c>
      <c r="F11" s="8">
        <f t="shared" si="0"/>
        <v>113000</v>
      </c>
      <c r="G11" s="2"/>
    </row>
    <row r="12" spans="1:7" ht="22.5" customHeight="1">
      <c r="A12" s="42"/>
      <c r="B12" s="11" t="s">
        <v>52</v>
      </c>
      <c r="C12" s="3" t="s">
        <v>39</v>
      </c>
      <c r="D12" s="8">
        <v>117000</v>
      </c>
      <c r="E12" s="3">
        <v>1</v>
      </c>
      <c r="F12" s="8">
        <f t="shared" si="0"/>
        <v>117000</v>
      </c>
      <c r="G12" s="2"/>
    </row>
    <row r="13" spans="1:7" ht="22.5" customHeight="1">
      <c r="A13" s="42"/>
      <c r="B13" s="11" t="s">
        <v>53</v>
      </c>
      <c r="C13" s="3" t="s">
        <v>40</v>
      </c>
      <c r="D13" s="8"/>
      <c r="E13" s="3"/>
      <c r="F13" s="8">
        <f t="shared" si="0"/>
        <v>0</v>
      </c>
      <c r="G13" s="2"/>
    </row>
    <row r="14" spans="1:7" ht="22.5" customHeight="1">
      <c r="A14" s="42"/>
      <c r="B14" s="11" t="s">
        <v>54</v>
      </c>
      <c r="C14" s="3" t="s">
        <v>41</v>
      </c>
      <c r="D14" s="8">
        <v>93000</v>
      </c>
      <c r="E14" s="3">
        <v>1</v>
      </c>
      <c r="F14" s="8">
        <f t="shared" si="0"/>
        <v>93000</v>
      </c>
      <c r="G14" s="2"/>
    </row>
    <row r="15" spans="1:7" ht="22.5" customHeight="1">
      <c r="A15" s="42"/>
      <c r="B15" s="11" t="s">
        <v>55</v>
      </c>
      <c r="C15" s="3" t="s">
        <v>42</v>
      </c>
      <c r="D15" s="8">
        <v>78000</v>
      </c>
      <c r="E15" s="3">
        <v>1</v>
      </c>
      <c r="F15" s="8">
        <f t="shared" si="0"/>
        <v>78000</v>
      </c>
      <c r="G15" s="2"/>
    </row>
    <row r="16" spans="1:7" ht="22.5" customHeight="1">
      <c r="A16" s="42"/>
      <c r="B16" s="11"/>
      <c r="C16" s="3" t="s">
        <v>43</v>
      </c>
      <c r="D16" s="8"/>
      <c r="E16" s="3"/>
      <c r="F16" s="8">
        <f t="shared" si="0"/>
        <v>0</v>
      </c>
      <c r="G16" s="2"/>
    </row>
    <row r="17" spans="1:7" ht="22.5" customHeight="1">
      <c r="A17" s="42"/>
      <c r="B17" s="11" t="s">
        <v>56</v>
      </c>
      <c r="C17" s="3" t="s">
        <v>44</v>
      </c>
      <c r="D17" s="8">
        <v>40000</v>
      </c>
      <c r="E17" s="3">
        <v>1</v>
      </c>
      <c r="F17" s="8">
        <f t="shared" si="0"/>
        <v>40000</v>
      </c>
      <c r="G17" s="2"/>
    </row>
    <row r="18" spans="1:7" ht="22.5" customHeight="1">
      <c r="A18" s="42"/>
      <c r="B18" s="13" t="s">
        <v>53</v>
      </c>
      <c r="C18" s="4" t="s">
        <v>57</v>
      </c>
      <c r="D18" s="9"/>
      <c r="E18" s="4"/>
      <c r="F18" s="8">
        <f t="shared" si="0"/>
        <v>0</v>
      </c>
      <c r="G18" s="2"/>
    </row>
    <row r="19" spans="1:7" ht="22.5" customHeight="1" thickBot="1">
      <c r="A19" s="42"/>
      <c r="B19" s="14"/>
      <c r="C19" s="4"/>
      <c r="D19" s="9"/>
      <c r="E19" s="4"/>
      <c r="F19" s="8">
        <f t="shared" si="0"/>
        <v>0</v>
      </c>
      <c r="G19" s="2"/>
    </row>
    <row r="20" spans="1:7" ht="12.75" customHeight="1" thickBot="1">
      <c r="A20" s="42"/>
      <c r="B20" s="36" t="s">
        <v>28</v>
      </c>
      <c r="C20" s="65">
        <f>SUM(F6:F19)</f>
        <v>1500000</v>
      </c>
      <c r="D20" s="65"/>
      <c r="E20" s="71">
        <v>1</v>
      </c>
      <c r="F20" s="55" t="s">
        <v>5</v>
      </c>
      <c r="G20" s="2"/>
    </row>
    <row r="21" spans="1:7" ht="12.75" customHeight="1" thickBot="1">
      <c r="A21" s="42"/>
      <c r="B21" s="37"/>
      <c r="C21" s="65">
        <f>C20*E20</f>
        <v>1500000</v>
      </c>
      <c r="D21" s="65"/>
      <c r="E21" s="65"/>
      <c r="F21" s="56"/>
      <c r="G21" s="2"/>
    </row>
    <row r="22" spans="1:7" ht="12.75" customHeight="1" thickBot="1">
      <c r="A22" s="42"/>
      <c r="B22" s="38"/>
      <c r="C22" s="65"/>
      <c r="D22" s="65"/>
      <c r="E22" s="65"/>
      <c r="F22" s="57"/>
      <c r="G22" s="2"/>
    </row>
    <row r="23" spans="1:7" ht="17.25" customHeight="1">
      <c r="A23" s="42"/>
      <c r="B23" s="5" t="s">
        <v>8</v>
      </c>
      <c r="C23" s="6" t="s">
        <v>0</v>
      </c>
      <c r="D23" s="6" t="s">
        <v>1</v>
      </c>
      <c r="E23" s="6" t="s">
        <v>2</v>
      </c>
      <c r="F23" s="6"/>
      <c r="G23" s="2"/>
    </row>
    <row r="24" spans="1:7" ht="24">
      <c r="A24" s="43"/>
      <c r="B24" s="11" t="s">
        <v>61</v>
      </c>
      <c r="C24" s="7" t="s">
        <v>58</v>
      </c>
      <c r="D24" s="8">
        <v>51000</v>
      </c>
      <c r="E24" s="3">
        <v>1</v>
      </c>
      <c r="F24" s="8">
        <f>D24*E24</f>
        <v>51000</v>
      </c>
      <c r="G24" s="2"/>
    </row>
    <row r="25" spans="1:7">
      <c r="A25" s="58"/>
      <c r="B25" s="11" t="s">
        <v>62</v>
      </c>
      <c r="C25" s="3" t="s">
        <v>59</v>
      </c>
      <c r="D25" s="8">
        <v>44000</v>
      </c>
      <c r="E25" s="3">
        <v>1</v>
      </c>
      <c r="F25" s="8">
        <f t="shared" ref="F25:F32" si="1">D25*E25</f>
        <v>44000</v>
      </c>
      <c r="G25" s="2"/>
    </row>
    <row r="26" spans="1:7">
      <c r="A26" s="59"/>
      <c r="B26" s="11" t="s">
        <v>63</v>
      </c>
      <c r="C26" s="7" t="s">
        <v>60</v>
      </c>
      <c r="D26" s="8">
        <v>520000</v>
      </c>
      <c r="E26" s="3">
        <v>1</v>
      </c>
      <c r="F26" s="8">
        <f t="shared" si="1"/>
        <v>520000</v>
      </c>
      <c r="G26" s="2"/>
    </row>
    <row r="27" spans="1:7">
      <c r="A27" s="59"/>
      <c r="B27" s="10" t="s">
        <v>65</v>
      </c>
      <c r="C27" s="7" t="s">
        <v>64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59"/>
      <c r="B28" s="10"/>
      <c r="C28" s="7"/>
      <c r="D28" s="8"/>
      <c r="E28" s="3"/>
      <c r="F28" s="8">
        <f t="shared" si="1"/>
        <v>0</v>
      </c>
      <c r="G28" s="2"/>
    </row>
    <row r="29" spans="1:7">
      <c r="A29" s="59"/>
      <c r="B29" s="10"/>
      <c r="C29" s="7"/>
      <c r="D29" s="8"/>
      <c r="E29" s="3"/>
      <c r="F29" s="8">
        <f t="shared" si="1"/>
        <v>0</v>
      </c>
      <c r="G29" s="2"/>
    </row>
    <row r="30" spans="1:7">
      <c r="A30" s="59"/>
      <c r="B30" s="10"/>
      <c r="C30" s="7"/>
      <c r="D30" s="8"/>
      <c r="E30" s="3"/>
      <c r="F30" s="8">
        <f t="shared" si="1"/>
        <v>0</v>
      </c>
      <c r="G30" s="2"/>
    </row>
    <row r="31" spans="1:7" ht="16.5" hidden="1" customHeight="1">
      <c r="A31" s="59"/>
      <c r="B31" s="10"/>
      <c r="C31" s="7"/>
      <c r="D31" s="8"/>
      <c r="E31" s="3"/>
      <c r="F31" s="8">
        <f t="shared" si="1"/>
        <v>0</v>
      </c>
      <c r="G31" s="2"/>
    </row>
    <row r="32" spans="1:7">
      <c r="A32" s="60"/>
      <c r="B32" s="10"/>
      <c r="C32" s="7"/>
      <c r="D32" s="8"/>
      <c r="E32" s="3"/>
      <c r="F32" s="8">
        <f t="shared" si="1"/>
        <v>0</v>
      </c>
      <c r="G32" s="2"/>
    </row>
    <row r="33" spans="1:7" ht="13.5" customHeight="1">
      <c r="A33" s="30" t="s">
        <v>18</v>
      </c>
      <c r="B33" s="39" t="str">
        <f>IF(D37="현금(이체X)",Sheet2!C1,IF(D37="카드",Sheet2!C1,IF(D37="이체 및 현금영수증",Sheet2!C1,IF(D37="카드+현금",Sheet2!C2,IF(D37="이체 및 세금계산서",Sheet2!C1)))))</f>
        <v>선택사항</v>
      </c>
      <c r="C33" s="64">
        <f>SUM(F24:F32)</f>
        <v>615000</v>
      </c>
      <c r="D33" s="64"/>
      <c r="E33" s="66"/>
      <c r="F33" s="53" t="s">
        <v>5</v>
      </c>
      <c r="G33" s="2"/>
    </row>
    <row r="34" spans="1:7" ht="14.25" customHeight="1">
      <c r="A34" s="31"/>
      <c r="B34" s="40"/>
      <c r="C34" s="67"/>
      <c r="D34" s="67"/>
      <c r="E34" s="68"/>
      <c r="F34" s="54"/>
      <c r="G34" s="2"/>
    </row>
    <row r="35" spans="1:7" ht="16.5" customHeight="1">
      <c r="A35" s="17" t="s">
        <v>21</v>
      </c>
      <c r="B35" s="24"/>
      <c r="C35" s="15" t="s">
        <v>3</v>
      </c>
      <c r="D35" s="63">
        <f>SUM(C21,C33)</f>
        <v>2115000</v>
      </c>
      <c r="E35" s="63"/>
      <c r="F35" s="16" t="s">
        <v>5</v>
      </c>
      <c r="G35" s="2"/>
    </row>
    <row r="36" spans="1:7" ht="16.5" customHeight="1">
      <c r="A36" s="17" t="s">
        <v>22</v>
      </c>
      <c r="B36" s="23" t="str">
        <f>IF(D37="현금(이체X)",Sheet2!C1,IF(D37="카드",Sheet2!C1,IF(D37="이체 및 현금영수증",Sheet2!C1,IF(D37="카드+현금",ROUND(Sheet2!B4,-4),IF(D37="이체 및 세금계산서",Sheet2!C1)))))</f>
        <v>선택사항</v>
      </c>
      <c r="C36" s="15" t="s">
        <v>6</v>
      </c>
      <c r="D36" s="61">
        <f>D35*1.1-D35</f>
        <v>211500</v>
      </c>
      <c r="E36" s="62"/>
      <c r="F36" s="18"/>
      <c r="G36" s="2"/>
    </row>
    <row r="37" spans="1:7" ht="17.25" customHeight="1">
      <c r="A37" s="17" t="s">
        <v>16</v>
      </c>
      <c r="B37" s="22"/>
      <c r="C37" s="15" t="s">
        <v>14</v>
      </c>
      <c r="D37" s="69" t="s">
        <v>29</v>
      </c>
      <c r="E37" s="70"/>
      <c r="F37" s="19"/>
      <c r="G37" s="2"/>
    </row>
    <row r="38" spans="1:7" ht="17.25" customHeight="1">
      <c r="A38" s="29" t="s">
        <v>17</v>
      </c>
      <c r="B38" s="32">
        <f>SUM(B35:B36)-B37</f>
        <v>0</v>
      </c>
      <c r="C38" s="15" t="s">
        <v>16</v>
      </c>
      <c r="D38" s="63"/>
      <c r="E38" s="63"/>
      <c r="F38" s="63"/>
      <c r="G38" s="2"/>
    </row>
    <row r="39" spans="1:7" ht="16.5" customHeight="1">
      <c r="A39" s="29"/>
      <c r="B39" s="33"/>
      <c r="C39" s="25" t="s">
        <v>7</v>
      </c>
      <c r="D39" s="64">
        <f>IF(D37="현금(이체X)",D35,IF(D37="카드",D35+D35*13%,IF(D37="이체 및 현금영수증",D35+D35*10%,IF(D37="이체 및 세금계산서",D35+D35*10%,IF(D37="이체 및 세금계산서",D35+D35*10%,)))))-D38</f>
        <v>2115000</v>
      </c>
      <c r="E39" s="64"/>
      <c r="F39" s="26" t="str">
        <f>IF(D37="현금(이체X)",Sheet2!B2,IF(D37="카드",Sheet2!B1,IF(D37="이체 및 현금영수증",Sheet2!B1,IF(D37="카드+현금",Sheet2!B3,IF(D37="이체 및 세금계산서",Sheet2!B1)))))</f>
        <v>VAT별도</v>
      </c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</sheetData>
  <sheetProtection formatCells="0" selectLockedCells="1" selectUnlockedCells="1"/>
  <mergeCells count="19">
    <mergeCell ref="D39:E39"/>
    <mergeCell ref="C20:D20"/>
    <mergeCell ref="C21:E22"/>
    <mergeCell ref="C33:E34"/>
    <mergeCell ref="D38:F38"/>
    <mergeCell ref="D37:E37"/>
    <mergeCell ref="C1:F4"/>
    <mergeCell ref="F33:F34"/>
    <mergeCell ref="F20:F22"/>
    <mergeCell ref="A25:A32"/>
    <mergeCell ref="D36:E36"/>
    <mergeCell ref="D35:E35"/>
    <mergeCell ref="A38:A39"/>
    <mergeCell ref="A33:A34"/>
    <mergeCell ref="B38:B39"/>
    <mergeCell ref="A4:B4"/>
    <mergeCell ref="B20:B22"/>
    <mergeCell ref="B33:B34"/>
    <mergeCell ref="A6:A24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적 서&amp;R&amp;14소모품다드림
02-3424-7777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D37:E37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1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0">
        <f>Sheet1!D35-(Sheet1!B35/1.1)</f>
        <v>2115000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2020-06-16T06:41:46Z</cp:lastPrinted>
  <dcterms:created xsi:type="dcterms:W3CDTF">2019-03-28T03:58:09Z</dcterms:created>
  <dcterms:modified xsi:type="dcterms:W3CDTF">2020-06-16T07:02:05Z</dcterms:modified>
</cp:coreProperties>
</file>