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91513F9-D318-4E35-BD0B-342410431A80}" xr6:coauthVersionLast="45" xr6:coauthVersionMax="45" xr10:uidLastSave="{00000000-0000-0000-0000-000000000000}"/>
  <bookViews>
    <workbookView xWindow="4200" yWindow="2850" windowWidth="28800" windowHeight="1557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E20" i="1" s="1"/>
  <c r="E21" i="1" s="1"/>
  <c r="F35" i="1" s="1"/>
  <c r="H17" i="1"/>
  <c r="F39" i="1" l="1"/>
  <c r="B4" i="2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<sst xmlns="http://schemas.openxmlformats.org/spreadsheetml/2006/main" count="90" uniqueCount="80">
  <si>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</si>
  <si>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</si>
  <si>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</si>
  <si>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</si>
  <si>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</si>
  <si>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</si>
  <si>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</si>
  <si>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</si>
  <si>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</si>
  <si>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</si>
  <si>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</si>
  <si>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</si>
  <si>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</si>
  <si>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</si>
  <si>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</si>
  <si>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</si>
  <si>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</si>
  <si>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</si>
  <si>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</si>
  <si>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</si>
  <si>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</si>
  <si>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</si>
  <si>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</si>
  <si>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</si>
  <si>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</si>
  <si>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</si>
  <si>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</si>
  <si>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</si>
  <si>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</si>
  <si>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</si>
  <si>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</si>
  <si>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</si>
  <si>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</si>
  <si>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</si>
  <si>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</si>
  <si>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</si>
  <si>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</si>
  <si>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</si>
  <si>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</si>
  <si>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</si>
  <si>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</si>
  <si>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</si>
  <si>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</si>
  <si>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</si>
  <si>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</si>
  <si>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</si>
  <si>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</si>
  <si>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</si>
  <si>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</si>
  <si>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</si>
  <si>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</si>
  <si>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>/</t>
    <phoneticPr fontId="1" type="noConversion"/>
  </si>
  <si>
    <t>케이블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</si>
  <si>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</si>
  <si>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</si>
  <si>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</si>
  <si>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</si>
  <si>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</si>
  <si>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</si>
  <si>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</si>
  <si>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</si>
  <si>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</si>
  <si>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</si>
  <si>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</si>
  <si>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</si>
  <si>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</si>
  <si>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</si>
  <si>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</si>
  <si>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현금(이체X)</t>
  </si>
  <si>
    <t>국민은행 (예금주: 최진만) 361402-04-176640</t>
    <phoneticPr fontId="1" type="noConversion"/>
  </si>
  <si>
    <t>고객성명(회사명)</t>
    <phoneticPr fontId="1" type="noConversion"/>
  </si>
  <si>
    <t>AMD 라이젠 5 3600 (마티스) (정품)</t>
    <phoneticPr fontId="1" type="noConversion"/>
  </si>
  <si>
    <t>GIGABYTE B450M DS3H 듀러블에디션 피씨디렉트</t>
    <phoneticPr fontId="1" type="noConversion"/>
  </si>
  <si>
    <t>삼성전자 DDR4 8G PC4-21300 (정품)</t>
    <phoneticPr fontId="1" type="noConversion"/>
  </si>
  <si>
    <t>마이크론 Crucial BX500 아스크텍 (480GB)</t>
    <phoneticPr fontId="1" type="noConversion"/>
  </si>
  <si>
    <t>DAVEN FT903 MESH 강화유리 (블랙)</t>
    <phoneticPr fontId="1" type="noConversion"/>
  </si>
  <si>
    <t>마이크로닉스 Classic II 600W +12V Single Rail 85+</t>
    <phoneticPr fontId="1" type="noConversion"/>
  </si>
  <si>
    <t>기존 그래픽카드 (조립시 케이블 연결필요함)</t>
    <phoneticPr fontId="1" type="noConversion"/>
  </si>
  <si>
    <t>전양선</t>
    <phoneticPr fontId="1" type="noConversion"/>
  </si>
  <si>
    <t>010-6656-8089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</si>
</sst>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7" sqref="C7:D7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70</v>
      </c>
      <c r="B1" s="27" t="s">
        <v>78</v>
      </c>
      <c r="C1" s="93" t="s">
        <v>54</v>
      </c>
      <c r="D1" s="94"/>
      <c r="E1" s="43"/>
      <c r="F1" s="44"/>
      <c r="G1" s="44"/>
      <c r="H1" s="45"/>
    </row>
    <row r="2" spans="1:9" ht="22.5" customHeight="1">
      <c r="A2" s="18" t="s">
        <v>55</v>
      </c>
      <c r="B2" s="26" t="s">
        <v>79</v>
      </c>
      <c r="C2" s="95"/>
      <c r="D2" s="96"/>
      <c r="E2" s="46"/>
      <c r="F2" s="47"/>
      <c r="G2" s="47"/>
      <c r="H2" s="48"/>
    </row>
    <row r="3" spans="1:9" ht="22.5" customHeight="1">
      <c r="A3" s="18" t="s">
        <v>56</v>
      </c>
      <c r="B3" s="20">
        <f ca="1">TODAY()</f>
        <v>43915</v>
      </c>
      <c r="C3" s="19" t="s">
        <v>57</v>
      </c>
      <c r="D3" s="25"/>
      <c r="E3" s="46"/>
      <c r="F3" s="47"/>
      <c r="G3" s="47"/>
      <c r="H3" s="48"/>
    </row>
    <row r="4" spans="1:9" ht="22.5" customHeight="1">
      <c r="A4" s="17" t="s">
        <v>53</v>
      </c>
      <c r="B4" s="97"/>
      <c r="C4" s="97"/>
      <c r="D4" s="98"/>
      <c r="E4" s="49"/>
      <c r="F4" s="50"/>
      <c r="G4" s="50"/>
      <c r="H4" s="51"/>
    </row>
    <row r="5" spans="1:9">
      <c r="A5" s="61" t="s">
        <v>0</v>
      </c>
      <c r="B5" s="62"/>
      <c r="C5" s="61" t="s">
        <v>5</v>
      </c>
      <c r="D5" s="62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55" t="s">
        <v>31</v>
      </c>
      <c r="B6" s="56"/>
      <c r="C6" s="63" t="s">
        <v>71</v>
      </c>
      <c r="D6" s="64"/>
      <c r="E6" s="3" t="s">
        <v>6</v>
      </c>
      <c r="F6" s="6">
        <v>295000</v>
      </c>
      <c r="G6" s="3">
        <v>1</v>
      </c>
      <c r="H6" s="6">
        <f>F6*G6</f>
        <v>295000</v>
      </c>
      <c r="I6" s="2"/>
    </row>
    <row r="7" spans="1:9" ht="24" customHeight="1">
      <c r="A7" s="57"/>
      <c r="B7" s="58"/>
      <c r="C7" s="63" t="s">
        <v>51</v>
      </c>
      <c r="D7" s="64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57"/>
      <c r="B8" s="58"/>
      <c r="C8" s="63" t="s">
        <v>72</v>
      </c>
      <c r="D8" s="64"/>
      <c r="E8" s="3" t="s">
        <v>7</v>
      </c>
      <c r="F8" s="6">
        <v>101000</v>
      </c>
      <c r="G8" s="3">
        <v>1</v>
      </c>
      <c r="H8" s="6">
        <f t="shared" si="0"/>
        <v>101000</v>
      </c>
      <c r="I8" s="2"/>
    </row>
    <row r="9" spans="1:9" ht="37.5" customHeight="1">
      <c r="A9" s="57"/>
      <c r="B9" s="58"/>
      <c r="C9" s="63" t="s">
        <v>73</v>
      </c>
      <c r="D9" s="64"/>
      <c r="E9" s="3" t="s">
        <v>8</v>
      </c>
      <c r="F9" s="6">
        <v>45000</v>
      </c>
      <c r="G9" s="3">
        <v>2</v>
      </c>
      <c r="H9" s="6">
        <f t="shared" si="0"/>
        <v>90000</v>
      </c>
      <c r="I9" s="2"/>
    </row>
    <row r="10" spans="1:9" ht="24" customHeight="1">
      <c r="A10" s="57"/>
      <c r="B10" s="58"/>
      <c r="C10" s="111" t="s">
        <v>77</v>
      </c>
      <c r="D10" s="112"/>
      <c r="E10" s="3" t="s">
        <v>9</v>
      </c>
      <c r="F10" s="6"/>
      <c r="G10" s="3"/>
      <c r="H10" s="6">
        <f t="shared" si="0"/>
        <v>0</v>
      </c>
      <c r="I10" s="2"/>
    </row>
    <row r="11" spans="1:9" ht="34.5" customHeight="1">
      <c r="A11" s="57"/>
      <c r="B11" s="58"/>
      <c r="C11" s="63" t="s">
        <v>74</v>
      </c>
      <c r="D11" s="64"/>
      <c r="E11" s="3" t="s">
        <v>10</v>
      </c>
      <c r="F11" s="6">
        <v>85000</v>
      </c>
      <c r="G11" s="3">
        <v>1</v>
      </c>
      <c r="H11" s="6">
        <f t="shared" si="0"/>
        <v>85000</v>
      </c>
      <c r="I11" s="2"/>
    </row>
    <row r="12" spans="1:9" ht="24" customHeight="1">
      <c r="A12" s="57"/>
      <c r="B12" s="58"/>
      <c r="C12" s="63" t="s">
        <v>51</v>
      </c>
      <c r="D12" s="64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57"/>
      <c r="B13" s="58"/>
      <c r="C13" s="77" t="s">
        <v>51</v>
      </c>
      <c r="D13" s="78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57"/>
      <c r="B14" s="58"/>
      <c r="C14" s="77" t="s">
        <v>75</v>
      </c>
      <c r="D14" s="78"/>
      <c r="E14" s="3" t="s">
        <v>13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57"/>
      <c r="B15" s="58"/>
      <c r="C15" s="77" t="s">
        <v>76</v>
      </c>
      <c r="D15" s="78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57"/>
      <c r="B16" s="58"/>
      <c r="C16" s="79" t="s">
        <v>51</v>
      </c>
      <c r="D16" s="80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57"/>
      <c r="B17" s="58"/>
      <c r="C17" s="23"/>
      <c r="D17" s="22" t="s">
        <v>58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57"/>
      <c r="B18" s="58"/>
      <c r="C18" s="81" t="s">
        <v>66</v>
      </c>
      <c r="D18" s="82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57"/>
      <c r="B19" s="58"/>
      <c r="C19" s="109"/>
      <c r="D19" s="110"/>
      <c r="E19" s="4" t="s">
        <v>29</v>
      </c>
      <c r="F19" s="7"/>
      <c r="G19" s="4"/>
      <c r="H19" s="7">
        <f t="shared" si="0"/>
        <v>0</v>
      </c>
      <c r="I19" s="2"/>
    </row>
    <row r="20" spans="1:9" ht="12.75" customHeight="1">
      <c r="A20" s="57"/>
      <c r="B20" s="58"/>
      <c r="C20" s="99" t="s">
        <v>18</v>
      </c>
      <c r="D20" s="99"/>
      <c r="E20" s="68">
        <f>SUM(H6:H19)</f>
        <v>730000</v>
      </c>
      <c r="F20" s="68"/>
      <c r="G20" s="24">
        <v>1</v>
      </c>
      <c r="H20" s="54" t="s">
        <v>20</v>
      </c>
      <c r="I20" s="2"/>
    </row>
    <row r="21" spans="1:9" ht="12.75" customHeight="1">
      <c r="A21" s="57"/>
      <c r="B21" s="58"/>
      <c r="C21" s="99"/>
      <c r="D21" s="99"/>
      <c r="E21" s="68">
        <f>E20*G20</f>
        <v>730000</v>
      </c>
      <c r="F21" s="68"/>
      <c r="G21" s="68"/>
      <c r="H21" s="54"/>
      <c r="I21" s="2"/>
    </row>
    <row r="22" spans="1:9" ht="12.75" customHeight="1">
      <c r="A22" s="57"/>
      <c r="B22" s="58"/>
      <c r="C22" s="99"/>
      <c r="D22" s="99"/>
      <c r="E22" s="68"/>
      <c r="F22" s="68"/>
      <c r="G22" s="68"/>
      <c r="H22" s="54"/>
      <c r="I22" s="2"/>
    </row>
    <row r="23" spans="1:9" ht="17.25" customHeight="1">
      <c r="A23" s="57"/>
      <c r="B23" s="58"/>
      <c r="C23" s="104" t="s">
        <v>24</v>
      </c>
      <c r="D23" s="105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59"/>
      <c r="B24" s="60"/>
      <c r="C24" s="77"/>
      <c r="D24" s="78"/>
      <c r="E24" s="5" t="s">
        <v>21</v>
      </c>
      <c r="F24" s="6"/>
      <c r="G24" s="3"/>
      <c r="H24" s="6">
        <f>F24*G24</f>
        <v>0</v>
      </c>
      <c r="I24" s="2"/>
    </row>
    <row r="25" spans="1:9" ht="16.5" customHeight="1">
      <c r="A25" s="83" t="str">
        <f>IF(F37="현금(이체X)",Sheet2!D2,IF(F37="카드",Sheet2!D2,IF(F37="이체 및 현금영수증",Sheet2!E1,IF(F37="카드+현금",Sheet2!D2,IF(F37="이체 및 세금계산서",Sheet2!D1)))))</f>
        <v>참고사항</v>
      </c>
      <c r="B25" s="84"/>
      <c r="C25" s="106"/>
      <c r="D25" s="78"/>
      <c r="E25" s="3" t="s">
        <v>52</v>
      </c>
      <c r="F25" s="6"/>
      <c r="G25" s="3"/>
      <c r="H25" s="6">
        <f t="shared" ref="H25:H32" si="1">F25*G25</f>
        <v>0</v>
      </c>
      <c r="I25" s="2"/>
    </row>
    <row r="26" spans="1:9">
      <c r="A26" s="85"/>
      <c r="B26" s="86"/>
      <c r="C26" s="106"/>
      <c r="D26" s="78"/>
      <c r="E26" s="5" t="s">
        <v>30</v>
      </c>
      <c r="F26" s="6"/>
      <c r="G26" s="3"/>
      <c r="H26" s="6">
        <f t="shared" si="1"/>
        <v>0</v>
      </c>
      <c r="I26" s="2"/>
    </row>
    <row r="27" spans="1:9">
      <c r="A27" s="85"/>
      <c r="B27" s="86"/>
      <c r="C27" s="107"/>
      <c r="D27" s="108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85"/>
      <c r="B28" s="86"/>
      <c r="C28" s="107"/>
      <c r="D28" s="108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85"/>
      <c r="B29" s="86"/>
      <c r="C29" s="107"/>
      <c r="D29" s="108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85"/>
      <c r="B30" s="86"/>
      <c r="C30" s="107"/>
      <c r="D30" s="10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5"/>
      <c r="B31" s="86"/>
      <c r="C31" s="107"/>
      <c r="D31" s="108"/>
      <c r="E31" s="5"/>
      <c r="F31" s="6"/>
      <c r="G31" s="3"/>
      <c r="H31" s="6">
        <f t="shared" si="1"/>
        <v>0</v>
      </c>
      <c r="I31" s="2"/>
    </row>
    <row r="32" spans="1:9">
      <c r="A32" s="87"/>
      <c r="B32" s="88"/>
      <c r="C32" s="107"/>
      <c r="D32" s="108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40</v>
      </c>
      <c r="B33" s="34"/>
      <c r="C33" s="100" t="str">
        <f>IF(F37="현금(이체X)",Sheet2!C1,IF(F37="카드",Sheet2!C1,IF(F37="이체 및 현금영수증",Sheet2!C1,IF(F37="카드+현금",Sheet2!C2,IF(F37="이체 및 세금계산서",Sheet2!C1)))))</f>
        <v>선택사항</v>
      </c>
      <c r="D33" s="101"/>
      <c r="E33" s="68">
        <f>SUM(H24:H32)</f>
        <v>0</v>
      </c>
      <c r="F33" s="68"/>
      <c r="G33" s="72"/>
      <c r="H33" s="52" t="s">
        <v>20</v>
      </c>
      <c r="I33" s="2"/>
    </row>
    <row r="34" spans="1:9" ht="14.25" customHeight="1">
      <c r="A34" s="35"/>
      <c r="B34" s="36"/>
      <c r="C34" s="102"/>
      <c r="D34" s="103"/>
      <c r="E34" s="73"/>
      <c r="F34" s="73"/>
      <c r="G34" s="74"/>
      <c r="H34" s="53"/>
      <c r="I34" s="2"/>
    </row>
    <row r="35" spans="1:9" ht="16.5" customHeight="1">
      <c r="A35" s="75" t="s">
        <v>42</v>
      </c>
      <c r="B35" s="76"/>
      <c r="C35" s="91"/>
      <c r="D35" s="92"/>
      <c r="E35" s="8" t="s">
        <v>4</v>
      </c>
      <c r="F35" s="67">
        <f>SUM(E21,E33)</f>
        <v>730000</v>
      </c>
      <c r="G35" s="67"/>
      <c r="H35" s="9" t="s">
        <v>20</v>
      </c>
      <c r="I35" s="2"/>
    </row>
    <row r="36" spans="1:9" ht="16.5" customHeight="1">
      <c r="A36" s="75" t="s">
        <v>43</v>
      </c>
      <c r="B36" s="76"/>
      <c r="C36" s="8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90"/>
      <c r="E36" s="8" t="s">
        <v>22</v>
      </c>
      <c r="F36" s="65">
        <f>F35*1.1-F35</f>
        <v>73000.000000000116</v>
      </c>
      <c r="G36" s="66"/>
      <c r="H36" s="10"/>
      <c r="I36" s="2"/>
    </row>
    <row r="37" spans="1:9" ht="17.25" customHeight="1">
      <c r="A37" s="75" t="s">
        <v>38</v>
      </c>
      <c r="B37" s="76"/>
      <c r="C37" s="37"/>
      <c r="D37" s="38"/>
      <c r="E37" s="8" t="s">
        <v>36</v>
      </c>
      <c r="F37" s="69" t="s">
        <v>68</v>
      </c>
      <c r="G37" s="70"/>
      <c r="H37" s="11"/>
      <c r="I37" s="2"/>
    </row>
    <row r="38" spans="1:9" ht="19.5" customHeight="1">
      <c r="A38" s="33" t="s">
        <v>39</v>
      </c>
      <c r="B38" s="34"/>
      <c r="C38" s="39">
        <f>SUM(C35:C36)-C37</f>
        <v>0</v>
      </c>
      <c r="D38" s="40"/>
      <c r="E38" s="29"/>
      <c r="F38" s="69"/>
      <c r="G38" s="70"/>
      <c r="H38" s="71"/>
      <c r="I38" s="2"/>
    </row>
    <row r="39" spans="1:9" ht="20.25" customHeight="1">
      <c r="A39" s="35"/>
      <c r="B39" s="36"/>
      <c r="C39" s="41"/>
      <c r="D39" s="42"/>
      <c r="E39" s="14" t="s">
        <v>23</v>
      </c>
      <c r="F39" s="68">
        <f>IF(F37="현금(이체X)",F35,IF(F37="카드",F35+F35*13%,IF(F37="이체 및 현금영수증",F35+F35*10%,IF(F37="이체 및 세금계산서",F35+F35*10%,IF(F37="이체 및 세금계산서",F35+F35*10%,)))))-F38</f>
        <v>730000</v>
      </c>
      <c r="G39" s="68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90" orientation="portrait" horizontalDpi="4294967293" r:id="rId1"/>
  <headerFooter>
    <oddHeader>&amp;C&amp;"HancomEQN,보통"&amp;36견   적   서&amp;R&amp;"HyhwpEQ,굵게"&amp;14리얼컴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69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730000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61</v>
      </c>
      <c r="B8" s="12">
        <v>70000</v>
      </c>
    </row>
    <row r="9" spans="1:6">
      <c r="A9" t="s">
        <v>59</v>
      </c>
      <c r="B9" s="12">
        <v>80000</v>
      </c>
    </row>
    <row r="10" spans="1:6">
      <c r="A10" t="s">
        <v>60</v>
      </c>
      <c r="B10" s="12">
        <v>100000</v>
      </c>
    </row>
    <row r="11" spans="1:6">
      <c r="A11" t="s">
        <v>63</v>
      </c>
      <c r="B11" s="12">
        <v>151200</v>
      </c>
    </row>
    <row r="12" spans="1:6">
      <c r="A12" t="s">
        <v>62</v>
      </c>
      <c r="B12" s="12">
        <v>188000</v>
      </c>
    </row>
    <row r="13" spans="1:6">
      <c r="A13" t="s">
        <v>64</v>
      </c>
      <c r="B13" s="12">
        <v>194290</v>
      </c>
    </row>
    <row r="14" spans="1:6">
      <c r="A14" t="s">
        <v>65</v>
      </c>
      <c r="B14" s="12">
        <v>359000</v>
      </c>
    </row>
    <row r="15" spans="1:6">
      <c r="A15" t="s">
        <v>67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2020-03-25T07:41:49Z</cp:lastPrinted>
  <dcterms:created xsi:type="dcterms:W3CDTF">2019-03-28T03:58:09Z</dcterms:created>
  <dcterms:modified xsi:type="dcterms:W3CDTF">2020-03-25T07:42:06Z</dcterms:modified>
</cp:coreProperties>
</file>