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F62E90C1-C6D3-4A3B-9685-2DB496CE9FE9}" xr6:coauthVersionLast="45" xr6:coauthVersionMax="45" xr10:uidLastSave="{B0CD2216-0824-4A66-920F-0ECC4851551A}"/>
  <bookViews>
    <workbookView xWindow="3120" yWindow="312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<sst xmlns="http://schemas.openxmlformats.org/spreadsheetml/2006/main" count="92" uniqueCount="78">
  <si>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</si>
  <si>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</si>
  <si>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</si>
  <si>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</si>
  <si>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</si>
  <si>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</si>
  <si>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</si>
  <si>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</si>
  <si>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</si>
  <si>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</si>
  <si>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</si>
  <si>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</si>
  <si>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</si>
  <si>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</si>
  <si>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</si>
  <si>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</si>
  <si>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</si>
  <si>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</si>
  <si>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</si>
  <si>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</si>
  <si>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</si>
  <si>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</si>
  <si>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</si>
  <si>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</si>
  <si>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</si>
  <si>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</si>
  <si>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</si>
  <si>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</si>
  <si>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</si>
  <si>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</si>
  <si>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</si>
  <si>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</si>
  <si>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</si>
  <si>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</si>
  <si>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</si>
  <si>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</si>
  <si>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</si>
  <si>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</si>
  <si>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</si>
  <si>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</si>
  <si>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</si>
  <si>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</si>
  <si>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</si>
  <si>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</si>
  <si>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</si>
  <si>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</si>
  <si>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</si>
  <si>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</si>
  <si>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</si>
  <si>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</si>
  <si>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</si>
  <si>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</si>
  <si>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</si>
  <si>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</si>
  <si>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</si>
  <si>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</si>
  <si>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</si>
  <si>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</si>
  <si>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</si>
  <si>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</si>
  <si>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</si>
  <si>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</si>
  <si>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</si>
  <si>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</si>
  <si>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</si>
  <si>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이혜연</t>
    <phoneticPr fontId="1" type="noConversion"/>
  </si>
  <si>
    <t>외장하드</t>
    <phoneticPr fontId="1" type="noConversion"/>
  </si>
  <si>
    <t>케이블</t>
    <phoneticPr fontId="1" type="noConversion"/>
  </si>
  <si>
    <t>출장설치비</t>
    <phoneticPr fontId="1" type="noConversion"/>
  </si>
  <si>
    <t>할인금</t>
    <phoneticPr fontId="1" type="noConversion"/>
  </si>
  <si>
    <t>윈도우 선택안함 (미설치)</t>
  </si>
  <si>
    <t xml:space="preserve">삼성전자 DDR4 8G </t>
    <phoneticPr fontId="1" type="noConversion"/>
  </si>
  <si>
    <t>토너</t>
    <phoneticPr fontId="1" type="noConversion"/>
  </si>
  <si>
    <t>C483W 재생 토너 블랙</t>
    <phoneticPr fontId="1" type="noConversion"/>
  </si>
  <si>
    <t>기존그대로</t>
    <phoneticPr fontId="1" type="noConversion"/>
  </si>
  <si>
    <t>카드</t>
  </si>
  <si>
    <t>외장하드케이블 S/V</t>
    <phoneticPr fontId="1" type="noConversion"/>
  </si>
  <si>
    <t>이엠텍 HV 지포스 GTX 1660 STORM X Dual V2 OC D5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</si>
</sst>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65</v>
      </c>
      <c r="C1" s="33" t="s">
        <v>51</v>
      </c>
      <c r="D1" s="34"/>
      <c r="E1" s="91"/>
      <c r="F1" s="92"/>
      <c r="G1" s="92"/>
      <c r="H1" s="93"/>
    </row>
    <row r="2" spans="1:9" ht="22.5" customHeight="1">
      <c r="A2" s="18" t="s">
        <v>52</v>
      </c>
      <c r="B2" s="26">
        <v>1027325109</v>
      </c>
      <c r="C2" s="35"/>
      <c r="D2" s="36"/>
      <c r="E2" s="94"/>
      <c r="F2" s="95"/>
      <c r="G2" s="95"/>
      <c r="H2" s="96"/>
    </row>
    <row r="3" spans="1:9" ht="22.5" customHeight="1">
      <c r="A3" s="18" t="s">
        <v>53</v>
      </c>
      <c r="B3" s="20">
        <f ca="1">TODAY()</f>
        <v>43964</v>
      </c>
      <c r="C3" s="19" t="s">
        <v>54</v>
      </c>
      <c r="D3" s="25"/>
      <c r="E3" s="94"/>
      <c r="F3" s="95"/>
      <c r="G3" s="95"/>
      <c r="H3" s="96"/>
    </row>
    <row r="4" spans="1:9" ht="22.5" customHeight="1">
      <c r="A4" s="17" t="s">
        <v>50</v>
      </c>
      <c r="B4" s="39"/>
      <c r="C4" s="39"/>
      <c r="D4" s="40"/>
      <c r="E4" s="97"/>
      <c r="F4" s="98"/>
      <c r="G4" s="98"/>
      <c r="H4" s="99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3" t="s">
        <v>30</v>
      </c>
      <c r="B6" s="104"/>
      <c r="C6" s="61" t="s">
        <v>74</v>
      </c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5"/>
      <c r="B7" s="106"/>
      <c r="C7" s="61" t="s">
        <v>74</v>
      </c>
      <c r="D7" s="62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5"/>
      <c r="B8" s="106"/>
      <c r="C8" s="61" t="s">
        <v>74</v>
      </c>
      <c r="D8" s="62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5"/>
      <c r="B9" s="106"/>
      <c r="C9" s="59" t="s">
        <v>71</v>
      </c>
      <c r="D9" s="60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105"/>
      <c r="B10" s="106"/>
      <c r="C10" s="59" t="s">
        <v>77</v>
      </c>
      <c r="D10" s="60"/>
      <c r="E10" s="3" t="s">
        <v>9</v>
      </c>
      <c r="F10" s="6">
        <v>278000</v>
      </c>
      <c r="G10" s="3">
        <v>1</v>
      </c>
      <c r="H10" s="6">
        <f t="shared" si="0"/>
        <v>278000</v>
      </c>
      <c r="I10" s="2"/>
    </row>
    <row r="11" spans="1:9" ht="34.5" customHeight="1">
      <c r="A11" s="105"/>
      <c r="B11" s="106"/>
      <c r="C11" s="61" t="s">
        <v>74</v>
      </c>
      <c r="D11" s="62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05"/>
      <c r="B12" s="106"/>
      <c r="C12" s="61" t="s">
        <v>74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5"/>
      <c r="B13" s="106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5"/>
      <c r="B14" s="106"/>
      <c r="C14" s="48" t="s">
        <v>74</v>
      </c>
      <c r="D14" s="49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5"/>
      <c r="B15" s="106"/>
      <c r="C15" s="48" t="s">
        <v>74</v>
      </c>
      <c r="D15" s="49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5"/>
      <c r="B16" s="106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23"/>
      <c r="D17" s="22" t="s">
        <v>19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57" t="s">
        <v>70</v>
      </c>
      <c r="D18" s="58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5"/>
      <c r="B20" s="106"/>
      <c r="C20" s="41" t="s">
        <v>18</v>
      </c>
      <c r="D20" s="41"/>
      <c r="E20" s="63">
        <f>SUM(H6:H19)</f>
        <v>381000</v>
      </c>
      <c r="F20" s="63"/>
      <c r="G20" s="24">
        <v>1</v>
      </c>
      <c r="H20" s="102" t="s">
        <v>20</v>
      </c>
      <c r="I20" s="2"/>
    </row>
    <row r="21" spans="1:9" ht="12.75" customHeight="1">
      <c r="A21" s="105"/>
      <c r="B21" s="106"/>
      <c r="C21" s="41"/>
      <c r="D21" s="41"/>
      <c r="E21" s="63">
        <f>E20*G20</f>
        <v>381000</v>
      </c>
      <c r="F21" s="63"/>
      <c r="G21" s="63"/>
      <c r="H21" s="102"/>
      <c r="I21" s="2"/>
    </row>
    <row r="22" spans="1:9" ht="12.75" customHeight="1">
      <c r="A22" s="105"/>
      <c r="B22" s="106"/>
      <c r="C22" s="41"/>
      <c r="D22" s="41"/>
      <c r="E22" s="63"/>
      <c r="F22" s="63"/>
      <c r="G22" s="63"/>
      <c r="H22" s="102"/>
      <c r="I22" s="2"/>
    </row>
    <row r="23" spans="1:9" ht="17.25" customHeight="1">
      <c r="A23" s="105"/>
      <c r="B23" s="106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7"/>
      <c r="B24" s="108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1" t="str">
        <f>IF(F37="현금(이체X)",Sheet2!D2,IF(F37="카드",Sheet2!D2,IF(F37="이체 및 현금영수증",Sheet2!E1,IF(F37="카드+현금",Sheet2!D2,IF(F37="이체 및 세금계산서",Sheet2!D1)))))</f>
        <v>참고사항</v>
      </c>
      <c r="B25" s="72"/>
      <c r="C25" s="50" t="s">
        <v>76</v>
      </c>
      <c r="D25" s="49"/>
      <c r="E25" s="3" t="s">
        <v>67</v>
      </c>
      <c r="F25" s="6">
        <v>0</v>
      </c>
      <c r="G25" s="3">
        <v>1</v>
      </c>
      <c r="H25" s="6">
        <f t="shared" ref="H25:H31" si="1">F25*G25</f>
        <v>0</v>
      </c>
      <c r="I25" s="2"/>
    </row>
    <row r="26" spans="1:9">
      <c r="A26" s="73"/>
      <c r="B26" s="74"/>
      <c r="C26" s="50"/>
      <c r="D26" s="49"/>
      <c r="E26" s="5" t="s">
        <v>68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3"/>
      <c r="B27" s="74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3"/>
      <c r="B28" s="74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3"/>
      <c r="B29" s="74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3"/>
      <c r="B30" s="74"/>
      <c r="C30" s="51"/>
      <c r="D30" s="52"/>
      <c r="E30" s="5" t="s">
        <v>66</v>
      </c>
      <c r="F30" s="6"/>
      <c r="G30" s="3"/>
      <c r="H30" s="6">
        <f>F30*G30</f>
        <v>0</v>
      </c>
      <c r="I30" s="2"/>
    </row>
    <row r="31" spans="1:9" ht="16.5" hidden="1" customHeight="1">
      <c r="A31" s="73"/>
      <c r="B31" s="74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5"/>
      <c r="B32" s="76"/>
      <c r="C32" s="51" t="s">
        <v>73</v>
      </c>
      <c r="D32" s="52"/>
      <c r="E32" s="5" t="s">
        <v>72</v>
      </c>
      <c r="F32" s="6">
        <v>35000</v>
      </c>
      <c r="G32" s="3">
        <v>1</v>
      </c>
      <c r="H32" s="6">
        <f>F32*G32</f>
        <v>35000</v>
      </c>
      <c r="I32" s="2"/>
    </row>
    <row r="33" spans="1:9" ht="13.5" customHeight="1">
      <c r="A33" s="77" t="s">
        <v>39</v>
      </c>
      <c r="B33" s="78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3">
        <f>SUM(H24:H32)</f>
        <v>35000</v>
      </c>
      <c r="F33" s="63"/>
      <c r="G33" s="64"/>
      <c r="H33" s="100" t="s">
        <v>20</v>
      </c>
      <c r="I33" s="2"/>
    </row>
    <row r="34" spans="1:9" ht="14.25" customHeight="1">
      <c r="A34" s="79"/>
      <c r="B34" s="80"/>
      <c r="C34" s="44"/>
      <c r="D34" s="45"/>
      <c r="E34" s="65"/>
      <c r="F34" s="65"/>
      <c r="G34" s="66"/>
      <c r="H34" s="101"/>
      <c r="I34" s="2"/>
    </row>
    <row r="35" spans="1:9" ht="16.5" customHeight="1">
      <c r="A35" s="69" t="s">
        <v>41</v>
      </c>
      <c r="B35" s="70"/>
      <c r="C35" s="83"/>
      <c r="D35" s="84"/>
      <c r="E35" s="8" t="s">
        <v>4</v>
      </c>
      <c r="F35" s="111">
        <f>SUM(E21,E33)</f>
        <v>416000</v>
      </c>
      <c r="G35" s="111"/>
      <c r="H35" s="9" t="s">
        <v>20</v>
      </c>
      <c r="I35" s="2"/>
    </row>
    <row r="36" spans="1:9" ht="16.5" customHeight="1">
      <c r="A36" s="69" t="s">
        <v>42</v>
      </c>
      <c r="B36" s="70"/>
      <c r="C36" s="81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2"/>
      <c r="E36" s="8" t="s">
        <v>22</v>
      </c>
      <c r="F36" s="109">
        <f>F35*1.1-F35</f>
        <v>41600.000000000058</v>
      </c>
      <c r="G36" s="110"/>
      <c r="H36" s="10"/>
      <c r="I36" s="2"/>
    </row>
    <row r="37" spans="1:9" ht="17.25" customHeight="1">
      <c r="A37" s="69" t="s">
        <v>37</v>
      </c>
      <c r="B37" s="70"/>
      <c r="C37" s="85"/>
      <c r="D37" s="86"/>
      <c r="E37" s="8" t="s">
        <v>35</v>
      </c>
      <c r="F37" s="67" t="s">
        <v>75</v>
      </c>
      <c r="G37" s="68"/>
      <c r="H37" s="11"/>
      <c r="I37" s="2"/>
    </row>
    <row r="38" spans="1:9" ht="19.5" customHeight="1">
      <c r="A38" s="77" t="s">
        <v>38</v>
      </c>
      <c r="B38" s="78"/>
      <c r="C38" s="87">
        <f>SUM(C35:C36)-C37</f>
        <v>0</v>
      </c>
      <c r="D38" s="88"/>
      <c r="E38" s="29" t="s">
        <v>69</v>
      </c>
      <c r="F38" s="67">
        <v>10080</v>
      </c>
      <c r="G38" s="68"/>
      <c r="H38" s="112"/>
      <c r="I38" s="2"/>
    </row>
    <row r="39" spans="1:9" ht="20.25" customHeight="1">
      <c r="A39" s="79"/>
      <c r="B39" s="80"/>
      <c r="C39" s="89"/>
      <c r="D39" s="90"/>
      <c r="E39" s="14" t="s">
        <v>23</v>
      </c>
      <c r="F39" s="111">
        <f>IF(F37="현금(이체X)",F35,IF(F37="카드",F35+F35*13%,IF(F37="이체 및 현금영수증",F35+F35*10%,IF(F37="이체 및 세금계산서",F35+F35*10%,IF(F37="이체 및 세금계산서",F35+F35*10%,)))))-F38</f>
        <v>460000</v>
      </c>
      <c r="G39" s="11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63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416000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57</v>
      </c>
      <c r="B8" s="12">
        <v>70000</v>
      </c>
    </row>
    <row r="9" spans="1:6">
      <c r="A9" t="s">
        <v>55</v>
      </c>
      <c r="B9" s="12">
        <v>80000</v>
      </c>
    </row>
    <row r="10" spans="1:6">
      <c r="A10" t="s">
        <v>56</v>
      </c>
      <c r="B10" s="12">
        <v>100000</v>
      </c>
    </row>
    <row r="11" spans="1:6">
      <c r="A11" t="s">
        <v>59</v>
      </c>
      <c r="B11" s="12">
        <v>151200</v>
      </c>
    </row>
    <row r="12" spans="1:6">
      <c r="A12" t="s">
        <v>58</v>
      </c>
      <c r="B12" s="12">
        <v>188000</v>
      </c>
    </row>
    <row r="13" spans="1:6">
      <c r="A13" t="s">
        <v>60</v>
      </c>
      <c r="B13" s="12">
        <v>194290</v>
      </c>
    </row>
    <row r="14" spans="1:6">
      <c r="A14" t="s">
        <v>61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2020-05-11T09:26:25Z</cp:lastPrinted>
  <dcterms:created xsi:type="dcterms:W3CDTF">2019-03-28T03:58:09Z</dcterms:created>
  <dcterms:modified xsi:type="dcterms:W3CDTF">2020-05-13T09:41:06Z</dcterms:modified>
</cp:coreProperties>
</file>