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E4D6A95-5834-475E-A452-705F61FA3F37}" xr6:coauthVersionLast="45" xr6:coauthVersionMax="45" xr10:uidLastSave="{00000000-0000-0000-0000-000000000000}"/>
  <bookViews>
    <workbookView xWindow="780" yWindow="78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<sst xmlns="http://schemas.openxmlformats.org/spreadsheetml/2006/main" count="79" uniqueCount="68">
  <si>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</si>
  <si>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</si>
  <si>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</si>
  <si>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</si>
  <si>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</si>
  <si>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</si>
  <si>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</si>
  <si>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</si>
  <si>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</si>
  <si>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</si>
  <si>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</si>
  <si>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</si>
  <si>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</si>
  <si>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</si>
  <si>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</si>
  <si>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</si>
  <si>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</si>
  <si>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</si>
  <si>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</si>
  <si>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</si>
  <si>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</si>
  <si>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</si>
  <si>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</si>
  <si>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</si>
  <si>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</si>
  <si>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</si>
  <si>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</si>
  <si>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</si>
  <si>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</si>
  <si>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</si>
  <si>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</si>
  <si>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</si>
  <si>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</si>
  <si>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</si>
  <si>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</si>
  <si>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</si>
  <si>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</si>
  <si>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</si>
  <si>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</si>
  <si>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</si>
  <si>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</si>
  <si>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</si>
  <si>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</si>
  <si>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</si>
  <si>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</si>
  <si>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</si>
  <si>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</si>
  <si>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</si>
  <si>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</si>
  <si>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</si>
  <si>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</si>
  <si>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고객성명(회사명):이선식</t>
    <phoneticPr fontId="1" type="noConversion"/>
  </si>
  <si>
    <t>전화번호: 010-8732-0719</t>
    <phoneticPr fontId="1" type="noConversion"/>
  </si>
  <si>
    <t>인텔 코어i7-9세대 9700K (커피레이크-R)(정품)</t>
    <phoneticPr fontId="1" type="noConversion"/>
  </si>
  <si>
    <t>ASRock Z390 Phantom Gaming-ITX/ac 에즈윈</t>
    <phoneticPr fontId="1" type="noConversion"/>
  </si>
  <si>
    <t>G.SKILL DDR4 16G PC4-25600 CL14 FLARE X 블랙 DUAL (8Gx2)</t>
    <phoneticPr fontId="1" type="noConversion"/>
  </si>
  <si>
    <t>COLORFUL iGAME 지포스 RTX 2080 SUPER Vulcan X OC D6 8GB</t>
    <phoneticPr fontId="1" type="noConversion"/>
  </si>
  <si>
    <t>삼성전자 PM981a M.2 2280 병행수입(512GB)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</si>
  <si>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</si>
  <si>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</si>
  <si>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NZXT H510(Matte Black)</t>
    <phoneticPr fontId="1" type="noConversion"/>
  </si>
  <si>
    <t>마이크로닉스 Performance II HV 850W Bronze</t>
    <phoneticPr fontId="1" type="noConversion"/>
  </si>
  <si>
    <t>CORSAIR HYDRO SERIES H115i RGB Platinum</t>
    <phoneticPr fontId="1" type="noConversion"/>
  </si>
  <si>
    <t>조립및 셋팅비</t>
    <phoneticPr fontId="1" type="noConversion"/>
  </si>
  <si>
    <t>Microsoft Windows 10 Home(처음사용자용 한글)</t>
    <phoneticPr fontId="1" type="noConversion"/>
  </si>
  <si>
    <t>카드</t>
  </si>
  <si>
    <t>견적일자: 2019년  01 월   11 일</t>
    <phoneticPr fontId="1" type="noConversion"/>
  </si>
  <si>
    <t>납품일자: 2019년  01 월    13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</si>
</sst>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B11" sqref="B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51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52</v>
      </c>
      <c r="B2" s="40"/>
      <c r="C2" s="49"/>
      <c r="D2" s="50"/>
      <c r="E2" s="50"/>
      <c r="F2" s="51"/>
    </row>
    <row r="3" spans="1:7" ht="22.5" customHeight="1">
      <c r="A3" s="12" t="s">
        <v>66</v>
      </c>
      <c r="B3" s="12" t="s">
        <v>67</v>
      </c>
      <c r="C3" s="49"/>
      <c r="D3" s="50"/>
      <c r="E3" s="50"/>
      <c r="F3" s="51"/>
    </row>
    <row r="4" spans="1:7" ht="22.5" customHeight="1">
      <c r="A4" s="68" t="s">
        <v>24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34</v>
      </c>
      <c r="B6" s="13" t="s">
        <v>53</v>
      </c>
      <c r="C6" s="3" t="s">
        <v>6</v>
      </c>
      <c r="D6" s="8">
        <v>497000</v>
      </c>
      <c r="E6" s="3">
        <v>1</v>
      </c>
      <c r="F6" s="8">
        <f>D6*E6</f>
        <v>497000</v>
      </c>
      <c r="G6" s="2"/>
    </row>
    <row r="7" spans="1:7" ht="24" customHeight="1">
      <c r="A7" s="44"/>
      <c r="B7" s="13" t="s">
        <v>54</v>
      </c>
      <c r="C7" s="3" t="s">
        <v>7</v>
      </c>
      <c r="D7" s="8">
        <v>279000</v>
      </c>
      <c r="E7" s="3">
        <v>1</v>
      </c>
      <c r="F7" s="8">
        <f t="shared" ref="F7:F20" si="0">D7*E7</f>
        <v>279000</v>
      </c>
      <c r="G7" s="2"/>
    </row>
    <row r="8" spans="1:7" ht="24">
      <c r="A8" s="44"/>
      <c r="B8" s="13" t="s">
        <v>55</v>
      </c>
      <c r="C8" s="3" t="s">
        <v>8</v>
      </c>
      <c r="D8" s="8">
        <v>199000</v>
      </c>
      <c r="E8" s="3">
        <v>1</v>
      </c>
      <c r="F8" s="8">
        <f t="shared" si="0"/>
        <v>199000</v>
      </c>
      <c r="G8" s="2"/>
    </row>
    <row r="9" spans="1:7" ht="24">
      <c r="A9" s="44"/>
      <c r="B9" s="13" t="s">
        <v>56</v>
      </c>
      <c r="C9" s="3" t="s">
        <v>9</v>
      </c>
      <c r="D9" s="8">
        <v>1081000</v>
      </c>
      <c r="E9" s="3">
        <v>1</v>
      </c>
      <c r="F9" s="8">
        <f t="shared" si="0"/>
        <v>1081000</v>
      </c>
      <c r="G9" s="2"/>
    </row>
    <row r="10" spans="1:7" ht="24" customHeight="1">
      <c r="A10" s="44"/>
      <c r="B10" s="13" t="s">
        <v>57</v>
      </c>
      <c r="C10" s="3" t="s">
        <v>10</v>
      </c>
      <c r="D10" s="8">
        <v>113000</v>
      </c>
      <c r="E10" s="3">
        <v>1</v>
      </c>
      <c r="F10" s="8">
        <f t="shared" si="0"/>
        <v>113000</v>
      </c>
      <c r="G10" s="2"/>
    </row>
    <row r="11" spans="1:7" ht="24">
      <c r="A11" s="44"/>
      <c r="B11" s="13" t="s">
        <v>58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4"/>
      <c r="B12" s="13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97000</v>
      </c>
      <c r="E13" s="3">
        <v>1</v>
      </c>
      <c r="F13" s="8">
        <f t="shared" si="0"/>
        <v>97000</v>
      </c>
      <c r="G13" s="2"/>
    </row>
    <row r="14" spans="1:7" ht="24">
      <c r="A14" s="44"/>
      <c r="B14" s="11" t="s">
        <v>61</v>
      </c>
      <c r="C14" s="3" t="s">
        <v>14</v>
      </c>
      <c r="D14" s="8">
        <v>125000</v>
      </c>
      <c r="E14" s="3">
        <v>1</v>
      </c>
      <c r="F14" s="8">
        <f t="shared" si="0"/>
        <v>125000</v>
      </c>
      <c r="G14" s="2"/>
    </row>
    <row r="15" spans="1:7" ht="24" customHeight="1">
      <c r="A15" s="44"/>
      <c r="B15" s="11" t="s">
        <v>62</v>
      </c>
      <c r="C15" s="3" t="s">
        <v>15</v>
      </c>
      <c r="D15" s="8">
        <v>193000</v>
      </c>
      <c r="E15" s="3">
        <v>1</v>
      </c>
      <c r="F15" s="8">
        <f t="shared" si="0"/>
        <v>193000</v>
      </c>
      <c r="G15" s="2"/>
    </row>
    <row r="16" spans="1:7" ht="24" customHeight="1">
      <c r="A16" s="44"/>
      <c r="B16" s="11" t="s">
        <v>59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59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63</v>
      </c>
      <c r="C18" s="4" t="s">
        <v>17</v>
      </c>
      <c r="D18" s="9">
        <v>80000</v>
      </c>
      <c r="E18" s="4">
        <v>1</v>
      </c>
      <c r="F18" s="8">
        <f t="shared" si="0"/>
        <v>80000</v>
      </c>
      <c r="G18" s="2"/>
    </row>
    <row r="19" spans="1:7">
      <c r="A19" s="44"/>
      <c r="B19" s="15" t="s">
        <v>64</v>
      </c>
      <c r="C19" s="4" t="s">
        <v>35</v>
      </c>
      <c r="D19" s="9">
        <v>178000</v>
      </c>
      <c r="E19" s="4">
        <v>1</v>
      </c>
      <c r="F19" s="8">
        <f t="shared" si="0"/>
        <v>178000</v>
      </c>
      <c r="G19" s="2"/>
    </row>
    <row r="20" spans="1:7" ht="17.25" thickBot="1">
      <c r="A20" s="44"/>
      <c r="B20" s="15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2893000</v>
      </c>
      <c r="D21" s="33"/>
      <c r="E21" s="26">
        <v>1</v>
      </c>
      <c r="F21" s="57" t="s">
        <v>19</v>
      </c>
      <c r="G21" s="2"/>
    </row>
    <row r="22" spans="1:7" ht="12.75" customHeight="1" thickBot="1">
      <c r="A22" s="44"/>
      <c r="B22" s="71"/>
      <c r="C22" s="33">
        <f>C21*E21</f>
        <v>2893000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23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5"/>
      <c r="B25" s="11"/>
      <c r="C25" s="7" t="s">
        <v>20</v>
      </c>
      <c r="D25" s="8"/>
      <c r="E25" s="3"/>
      <c r="F25" s="8">
        <f>D25*E25</f>
        <v>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27</v>
      </c>
      <c r="D26" s="8"/>
      <c r="E26" s="3"/>
      <c r="F26" s="8">
        <f t="shared" ref="F26:F33" si="1">D26*E26</f>
        <v>0</v>
      </c>
      <c r="G26" s="2"/>
    </row>
    <row r="27" spans="1:7">
      <c r="A27" s="61"/>
      <c r="B27" s="11"/>
      <c r="C27" s="7" t="s">
        <v>33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/>
      <c r="C29" s="7" t="s">
        <v>29</v>
      </c>
      <c r="D29" s="8"/>
      <c r="E29" s="3"/>
      <c r="F29" s="8">
        <f t="shared" si="1"/>
        <v>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43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0</v>
      </c>
      <c r="D34" s="32"/>
      <c r="E34" s="34"/>
      <c r="F34" s="55" t="s">
        <v>19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8" t="s">
        <v>46</v>
      </c>
      <c r="B36" s="25"/>
      <c r="C36" s="16" t="s">
        <v>4</v>
      </c>
      <c r="D36" s="31">
        <f>SUM(C22,C34)</f>
        <v>2893000</v>
      </c>
      <c r="E36" s="31"/>
      <c r="F36" s="17" t="s">
        <v>19</v>
      </c>
      <c r="G36" s="2"/>
    </row>
    <row r="37" spans="1:7" ht="16.5" customHeight="1">
      <c r="A37" s="18" t="s">
        <v>47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21</v>
      </c>
      <c r="D37" s="29">
        <f>D36*1.1-D36</f>
        <v>289300.00000000047</v>
      </c>
      <c r="E37" s="30"/>
      <c r="F37" s="19"/>
      <c r="G37" s="2"/>
    </row>
    <row r="38" spans="1:7" ht="17.25" customHeight="1">
      <c r="A38" s="18" t="s">
        <v>41</v>
      </c>
      <c r="B38" s="23"/>
      <c r="C38" s="16" t="s">
        <v>39</v>
      </c>
      <c r="D38" s="37" t="s">
        <v>65</v>
      </c>
      <c r="E38" s="38"/>
      <c r="F38" s="20"/>
      <c r="G38" s="2"/>
    </row>
    <row r="39" spans="1:7" ht="17.25" customHeight="1">
      <c r="A39" s="63" t="s">
        <v>42</v>
      </c>
      <c r="B39" s="66">
        <f>SUM(B36:B37)-B38</f>
        <v>0</v>
      </c>
      <c r="C39" s="16" t="s">
        <v>41</v>
      </c>
      <c r="D39" s="31">
        <v>92300</v>
      </c>
      <c r="E39" s="31"/>
      <c r="F39" s="31"/>
      <c r="G39" s="2"/>
    </row>
    <row r="40" spans="1:7" ht="16.5" customHeight="1">
      <c r="A40" s="63"/>
      <c r="B40" s="67"/>
      <c r="C40" s="27" t="s">
        <v>22</v>
      </c>
      <c r="D40" s="32">
        <f>IF(D38="현금(이체X)",D36,IF(D38="카드",D36+D36*10%,IF(D38="이체 및 현금영수증",D36+D36*10%,IF(D38="이체 및 세금계산서",D36+D36*10%,IF(D38="이체 및 세금계산서",D36+D36*10%,)))))-D39</f>
        <v>3090000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25</v>
      </c>
      <c r="C1" t="s">
        <v>48</v>
      </c>
      <c r="D1" s="22" t="s">
        <v>50</v>
      </c>
    </row>
    <row r="2" spans="1:4">
      <c r="A2" t="s">
        <v>36</v>
      </c>
      <c r="B2" t="s">
        <v>19</v>
      </c>
      <c r="C2" t="s">
        <v>44</v>
      </c>
      <c r="D2" t="s">
        <v>49</v>
      </c>
    </row>
    <row r="3" spans="1:4">
      <c r="A3" t="s">
        <v>37</v>
      </c>
      <c r="B3" t="s">
        <v>45</v>
      </c>
    </row>
    <row r="4" spans="1:4">
      <c r="A4" t="s">
        <v>38</v>
      </c>
      <c r="B4" s="21">
        <f>Sheet1!D36-(Sheet1!B36/1.1)</f>
        <v>2893000</v>
      </c>
    </row>
    <row r="5" spans="1:4">
      <c r="A5" t="s">
        <v>44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2020-01-11T03:36:49Z</dcterms:modified>
</cp:coreProperties>
</file>