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CCAD5D0D-C900-45B0-9AB1-47E5B4F8F56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<sst xmlns="http://schemas.openxmlformats.org/spreadsheetml/2006/main" count="81" uniqueCount="72">
  <si>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</si>
  <si>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</si>
  <si>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</si>
  <si>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</si>
  <si>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</si>
  <si>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</si>
  <si>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</si>
  <si>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</si>
  <si>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</si>
  <si>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</si>
  <si>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</si>
  <si>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</si>
  <si>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</si>
  <si>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</si>
  <si>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</si>
  <si>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</si>
  <si>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</si>
  <si>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</si>
  <si>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</si>
  <si>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</si>
  <si>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</si>
  <si>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</si>
  <si>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</si>
  <si>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</si>
  <si>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</si>
  <si>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</si>
  <si>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</si>
  <si>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</si>
  <si>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</si>
  <si>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</si>
  <si>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</si>
  <si>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</si>
  <si>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</si>
  <si>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</si>
  <si>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</si>
  <si>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</si>
  <si>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</si>
  <si>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</si>
  <si>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</si>
  <si>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</si>
  <si>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</si>
  <si>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</si>
  <si>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</si>
  <si>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</si>
  <si>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</si>
  <si>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</si>
  <si>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</si>
  <si>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</si>
  <si>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</si>
  <si>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</si>
  <si>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</si>
  <si>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</si>
  <si>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</si>
  <si>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</si>
  <si>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</si>
  <si>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</si>
  <si>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</si>
  <si>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</si>
  <si>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</si>
  <si>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AMD 라이젠5 3500X</t>
    <phoneticPr fontId="1" type="noConversion"/>
  </si>
  <si>
    <t xml:space="preserve"> GIGABYTE(기가바이트) B450 AORUS M 제이씨현  </t>
    <phoneticPr fontId="1" type="noConversion"/>
  </si>
  <si>
    <t xml:space="preserve">SAMSUNG(삼성) 8G PC4-21300  </t>
    <phoneticPr fontId="1" type="noConversion"/>
  </si>
  <si>
    <t xml:space="preserve">ASRock(에즈락) RX570 팬텀게이밍 D 4G 디앤디컴  </t>
    <phoneticPr fontId="1" type="noConversion"/>
  </si>
  <si>
    <t xml:space="preserve">WesternDigital WD Blue SN550 (500G)  </t>
    <phoneticPr fontId="1" type="noConversion"/>
  </si>
  <si>
    <t>/</t>
    <phoneticPr fontId="1" type="noConversion"/>
  </si>
  <si>
    <t>마이크로닉스 Master M60 메쉬</t>
    <phoneticPr fontId="1" type="noConversion"/>
  </si>
  <si>
    <t xml:space="preserve">MICRONICS(마이크로닉스) Classic II (클래식2) 700W  </t>
    <phoneticPr fontId="1" type="noConversion"/>
  </si>
  <si>
    <t>AMD 정품쿨러 듀얼링</t>
    <phoneticPr fontId="1" type="noConversion"/>
  </si>
  <si>
    <t>카드</t>
  </si>
  <si>
    <t>견적일자: 2020년  02월    12일</t>
    <phoneticPr fontId="1" type="noConversion"/>
  </si>
  <si>
    <t>이름: 이병기</t>
    <phoneticPr fontId="1" type="noConversion"/>
  </si>
  <si>
    <t>전화번호: 010-3227-3811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</si>
</sst>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="115" zoomScaleNormal="100" zoomScalePageLayoutView="115" workbookViewId="0">
      <selection activeCell="B7" sqref="B7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70</v>
      </c>
      <c r="B1" s="41" t="s">
        <v>27</v>
      </c>
      <c r="C1" s="48"/>
      <c r="D1" s="49"/>
      <c r="E1" s="49"/>
      <c r="F1" s="50"/>
    </row>
    <row r="2" spans="1:7" ht="22.5" customHeight="1">
      <c r="A2" s="12" t="s">
        <v>71</v>
      </c>
      <c r="B2" s="42"/>
      <c r="C2" s="51"/>
      <c r="D2" s="52"/>
      <c r="E2" s="52"/>
      <c r="F2" s="53"/>
    </row>
    <row r="3" spans="1:7" ht="22.5" customHeight="1">
      <c r="A3" s="12" t="s">
        <v>69</v>
      </c>
      <c r="B3" s="12" t="s">
        <v>52</v>
      </c>
      <c r="C3" s="51"/>
      <c r="D3" s="52"/>
      <c r="E3" s="52"/>
      <c r="F3" s="53"/>
    </row>
    <row r="4" spans="1:7" ht="22.5" customHeight="1">
      <c r="A4" s="70" t="s">
        <v>25</v>
      </c>
      <c r="B4" s="71"/>
      <c r="C4" s="54"/>
      <c r="D4" s="55"/>
      <c r="E4" s="55"/>
      <c r="F4" s="56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5" t="s">
        <v>36</v>
      </c>
      <c r="B6" s="13" t="s">
        <v>59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6"/>
      <c r="B7" s="13" t="s">
        <v>60</v>
      </c>
      <c r="C7" s="3" t="s">
        <v>7</v>
      </c>
      <c r="D7" s="8">
        <v>125000</v>
      </c>
      <c r="E7" s="3">
        <v>1</v>
      </c>
      <c r="F7" s="8">
        <f t="shared" ref="F7:F20" si="0">D7*E7</f>
        <v>125000</v>
      </c>
      <c r="G7" s="2"/>
    </row>
    <row r="8" spans="1:7">
      <c r="A8" s="46"/>
      <c r="B8" s="13" t="s">
        <v>61</v>
      </c>
      <c r="C8" s="3" t="s">
        <v>8</v>
      </c>
      <c r="D8" s="8">
        <v>56500</v>
      </c>
      <c r="E8" s="3">
        <v>2</v>
      </c>
      <c r="F8" s="8">
        <f t="shared" si="0"/>
        <v>113000</v>
      </c>
      <c r="G8" s="2"/>
    </row>
    <row r="9" spans="1:7" ht="24">
      <c r="A9" s="46"/>
      <c r="B9" s="13" t="s">
        <v>62</v>
      </c>
      <c r="C9" s="3" t="s">
        <v>9</v>
      </c>
      <c r="D9" s="8">
        <v>169000</v>
      </c>
      <c r="E9" s="3">
        <v>1</v>
      </c>
      <c r="F9" s="8">
        <f t="shared" si="0"/>
        <v>169000</v>
      </c>
      <c r="G9" s="2"/>
    </row>
    <row r="10" spans="1:7" ht="24" customHeight="1">
      <c r="A10" s="46"/>
      <c r="B10" s="13" t="s">
        <v>63</v>
      </c>
      <c r="C10" s="3" t="s">
        <v>10</v>
      </c>
      <c r="D10" s="8">
        <v>93000</v>
      </c>
      <c r="E10" s="3">
        <v>1</v>
      </c>
      <c r="F10" s="8">
        <f t="shared" si="0"/>
        <v>93000</v>
      </c>
      <c r="G10" s="2"/>
    </row>
    <row r="11" spans="1:7">
      <c r="A11" s="46"/>
      <c r="B11" s="13" t="s">
        <v>64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6"/>
      <c r="B12" s="13" t="s">
        <v>64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6"/>
      <c r="B13" s="11" t="s">
        <v>65</v>
      </c>
      <c r="C13" s="3" t="s">
        <v>13</v>
      </c>
      <c r="D13" s="8">
        <v>40000</v>
      </c>
      <c r="E13" s="3">
        <v>1</v>
      </c>
      <c r="F13" s="8">
        <f t="shared" si="0"/>
        <v>40000</v>
      </c>
      <c r="G13" s="2"/>
    </row>
    <row r="14" spans="1:7" ht="24">
      <c r="A14" s="46"/>
      <c r="B14" s="11" t="s">
        <v>66</v>
      </c>
      <c r="C14" s="3" t="s">
        <v>14</v>
      </c>
      <c r="D14" s="8">
        <v>78500</v>
      </c>
      <c r="E14" s="3">
        <v>1</v>
      </c>
      <c r="F14" s="8">
        <f t="shared" si="0"/>
        <v>78500</v>
      </c>
      <c r="G14" s="2"/>
    </row>
    <row r="15" spans="1:7" ht="24" customHeight="1">
      <c r="A15" s="46"/>
      <c r="B15" s="11" t="s">
        <v>67</v>
      </c>
      <c r="C15" s="3" t="s">
        <v>15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6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6"/>
      <c r="B17" s="14" t="s">
        <v>57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6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6"/>
      <c r="B19" s="16"/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6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6"/>
      <c r="B21" s="72" t="s">
        <v>18</v>
      </c>
      <c r="C21" s="35">
        <f>SUM(F6:F20)</f>
        <v>891500</v>
      </c>
      <c r="D21" s="35"/>
      <c r="E21" s="27">
        <v>1</v>
      </c>
      <c r="F21" s="59" t="s">
        <v>20</v>
      </c>
      <c r="G21" s="2"/>
    </row>
    <row r="22" spans="1:7" ht="12.75" customHeight="1" thickBot="1">
      <c r="A22" s="46"/>
      <c r="B22" s="73"/>
      <c r="C22" s="35">
        <f>C21*E21</f>
        <v>891500</v>
      </c>
      <c r="D22" s="35"/>
      <c r="E22" s="35"/>
      <c r="F22" s="60"/>
      <c r="G22" s="2"/>
    </row>
    <row r="23" spans="1:7" ht="12.75" customHeight="1" thickBot="1">
      <c r="A23" s="46"/>
      <c r="B23" s="74"/>
      <c r="C23" s="35"/>
      <c r="D23" s="35"/>
      <c r="E23" s="35"/>
      <c r="F23" s="61"/>
      <c r="G23" s="2"/>
    </row>
    <row r="24" spans="1:7" ht="17.25" customHeight="1">
      <c r="A24" s="46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7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2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3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3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3"/>
      <c r="B29" s="10" t="s">
        <v>58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3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3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3"/>
      <c r="B32" s="10"/>
      <c r="C32" s="7"/>
      <c r="D32" s="8"/>
      <c r="E32" s="3"/>
      <c r="F32" s="8">
        <f t="shared" si="1"/>
        <v>0</v>
      </c>
      <c r="G32" s="2"/>
    </row>
    <row r="33" spans="1:7">
      <c r="A33" s="64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6" t="s">
        <v>45</v>
      </c>
      <c r="B34" s="43" t="str">
        <f>IF(D38="현금(이체X)",Sheet2!C1,IF(D38="카드",Sheet2!C1,IF(D38="이체 및 현금영수증",Sheet2!C1,IF(D38="카드+현금",Sheet2!C2,IF(D38="이체 및 세금계산서",Sheet2!C1)))))</f>
        <v>선택사항</v>
      </c>
      <c r="C34" s="34">
        <f>SUM(F25:F33)</f>
        <v>0</v>
      </c>
      <c r="D34" s="34"/>
      <c r="E34" s="36"/>
      <c r="F34" s="57" t="s">
        <v>20</v>
      </c>
      <c r="G34" s="2"/>
    </row>
    <row r="35" spans="1:7" ht="14.25" customHeight="1">
      <c r="A35" s="67"/>
      <c r="B35" s="44"/>
      <c r="C35" s="37"/>
      <c r="D35" s="37"/>
      <c r="E35" s="38"/>
      <c r="F35" s="58"/>
      <c r="G35" s="2"/>
    </row>
    <row r="36" spans="1:7" ht="16.5" customHeight="1">
      <c r="A36" s="19" t="s">
        <v>47</v>
      </c>
      <c r="B36" s="26"/>
      <c r="C36" s="17" t="s">
        <v>4</v>
      </c>
      <c r="D36" s="33">
        <f>SUM(C22,C34)</f>
        <v>891500</v>
      </c>
      <c r="E36" s="33"/>
      <c r="F36" s="18" t="s">
        <v>20</v>
      </c>
      <c r="G36" s="2"/>
    </row>
    <row r="37" spans="1:7" ht="16.5" customHeight="1">
      <c r="A37" s="19" t="s">
        <v>48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1">
        <f>D36*1.1-D36</f>
        <v>89150.000000000116</v>
      </c>
      <c r="E37" s="32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9" t="s">
        <v>68</v>
      </c>
      <c r="E38" s="40"/>
      <c r="F38" s="21"/>
      <c r="G38" s="2"/>
    </row>
    <row r="39" spans="1:7" ht="17.25" customHeight="1">
      <c r="A39" s="65" t="s">
        <v>44</v>
      </c>
      <c r="B39" s="68">
        <f>SUM(B36:B37)-B38</f>
        <v>0</v>
      </c>
      <c r="C39" s="17" t="s">
        <v>43</v>
      </c>
      <c r="D39" s="33">
        <v>7395</v>
      </c>
      <c r="E39" s="33"/>
      <c r="F39" s="33"/>
      <c r="G39" s="2"/>
    </row>
    <row r="40" spans="1:7" ht="16.5" customHeight="1">
      <c r="A40" s="65"/>
      <c r="B40" s="69"/>
      <c r="C40" s="28" t="s">
        <v>23</v>
      </c>
      <c r="D40" s="34">
        <f>IF(D38="현금(이체X)",D36,IF(D38="카드",D36+D36*13%,IF(D38="이체 및 현금영수증",D36+D36*10%,IF(D38="이체 및 세금계산서",D36+D36*10%,IF(D38="이체 및 세금계산서",D36+D36*10%,)))))-D39</f>
        <v>1000000</v>
      </c>
      <c r="E40" s="34"/>
      <c r="F40" s="29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49</v>
      </c>
      <c r="D1" s="23" t="s">
        <v>51</v>
      </c>
    </row>
    <row r="2" spans="1:4">
      <c r="A2" t="s">
        <v>38</v>
      </c>
      <c r="B2" t="s">
        <v>20</v>
      </c>
      <c r="C2" t="s">
        <v>55</v>
      </c>
      <c r="D2" t="s">
        <v>50</v>
      </c>
    </row>
    <row r="3" spans="1:4">
      <c r="A3" t="s">
        <v>39</v>
      </c>
      <c r="B3" t="s">
        <v>46</v>
      </c>
      <c r="D3" s="30" t="s">
        <v>53</v>
      </c>
    </row>
    <row r="4" spans="1:4">
      <c r="A4" t="s">
        <v>40</v>
      </c>
      <c r="B4" s="22">
        <f>Sheet1!D36-(Sheet1!B36/1.3)</f>
        <v>891500</v>
      </c>
    </row>
    <row r="5" spans="1:4">
      <c r="A5" t="s">
        <v>56</v>
      </c>
    </row>
    <row r="6" spans="1:4">
      <c r="A6" t="s">
        <v>54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2020-01-04T04:37:11Z</cp:lastPrinted>
  <dcterms:created xsi:type="dcterms:W3CDTF">2019-03-28T03:58:09Z</dcterms:created>
  <dcterms:modified xsi:type="dcterms:W3CDTF">2020-02-12T08:40:25Z</dcterms:modified>
</cp:coreProperties>
</file>