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4E9089-3526-4681-954A-77A658E3A563}" xr6:coauthVersionLast="45" xr6:coauthVersionMax="45" xr10:uidLastSave="{00000000-0000-0000-0000-000000000000}"/>
  <bookViews>
    <workbookView xWindow="5220" yWindow="168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s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<sst xmlns="http://schemas.openxmlformats.org/spreadsheetml/2006/main" count="93" uniqueCount="83">
  <si>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</si>
  <si>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</si>
  <si>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</si>
  <si>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</si>
  <si>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</si>
  <si>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</si>
  <si>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</si>
  <si>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</si>
  <si>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</si>
  <si>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</si>
  <si>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</si>
  <si>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</si>
  <si>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</si>
  <si>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</si>
  <si>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</si>
  <si>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</si>
  <si>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</si>
  <si>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</si>
  <si>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</si>
  <si>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</si>
  <si>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</si>
  <si>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</si>
  <si>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</si>
  <si>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</si>
  <si>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</si>
  <si>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</si>
  <si>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</si>
  <si>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</si>
  <si>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</si>
  <si>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</si>
  <si>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</si>
  <si>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</si>
  <si>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</si>
  <si>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</si>
  <si>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</si>
  <si>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</si>
  <si>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</si>
  <si>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</si>
  <si>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</si>
  <si>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</si>
  <si>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</si>
  <si>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</si>
  <si>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</si>
  <si>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</si>
  <si>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</si>
  <si>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</si>
  <si>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</si>
  <si>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</si>
  <si>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</si>
  <si>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</si>
  <si>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</si>
  <si>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</si>
  <si>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</si>
  <si>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</si>
  <si>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</si>
  <si>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</si>
  <si>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</si>
  <si>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</si>
  <si>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</si>
  <si>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</si>
  <si>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</si>
  <si>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</si>
  <si>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</si>
  <si>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</si>
  <si>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</si>
  <si>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</si>
  <si>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</si>
  <si>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</si>
  <si>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</si>
  <si>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Seagate 2TB BarraCuda ST2000DM008 (SATA3/7200/256M)</t>
    <phoneticPr fontId="1" type="noConversion"/>
  </si>
  <si>
    <t>GIGABYTE B450 AORUS ELITE 피씨디렉트</t>
    <phoneticPr fontId="1" type="noConversion"/>
  </si>
  <si>
    <t>이엠텍 지포스 GTX 1660 SUPER STORM X Dual OC D6 6GB</t>
    <phoneticPr fontId="1" type="noConversion"/>
  </si>
  <si>
    <t>아이구주 HATCH 6 플렉스 메쉬 강화유리</t>
    <phoneticPr fontId="1" type="noConversion"/>
  </si>
  <si>
    <t>마이크로닉스 Classic II 600W +12V Single Rail 85+</t>
    <phoneticPr fontId="1" type="noConversion"/>
  </si>
  <si>
    <t>Western Digital WD Blue SN550 M.2 2280 (500GB) 일반 SSD대비 3배이상 빠름</t>
    <phoneticPr fontId="1" type="noConversion"/>
  </si>
  <si>
    <t>엠텍 F2705 HDR 무결점</t>
    <phoneticPr fontId="1" type="noConversion"/>
  </si>
  <si>
    <t>큐닉스  키보드마우스 SET</t>
    <phoneticPr fontId="1" type="noConversion"/>
  </si>
  <si>
    <t>//</t>
    <phoneticPr fontId="1" type="noConversion"/>
  </si>
  <si>
    <t>게이밍 장패드 5mm</t>
    <phoneticPr fontId="1" type="noConversion"/>
  </si>
  <si>
    <t>010-9226-0501</t>
  </si>
  <si>
    <t>이민호(박설아)</t>
    <phoneticPr fontId="1" type="noConversion"/>
  </si>
  <si>
    <t>AMD 라이젠 5 3600 (마티스)(정품)</t>
    <phoneticPr fontId="1" type="noConversion"/>
  </si>
  <si>
    <t>삼성전자 DDR4 8G PC4-21300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</si>
</sst>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80</v>
      </c>
      <c r="C1" s="33" t="s">
        <v>49</v>
      </c>
      <c r="D1" s="34"/>
      <c r="E1" s="87"/>
      <c r="F1" s="88"/>
      <c r="G1" s="88"/>
      <c r="H1" s="89"/>
    </row>
    <row r="2" spans="1:9" ht="22.5" customHeight="1">
      <c r="A2" s="18" t="s">
        <v>50</v>
      </c>
      <c r="B2" s="26" t="s">
        <v>79</v>
      </c>
      <c r="C2" s="35"/>
      <c r="D2" s="36"/>
      <c r="E2" s="90"/>
      <c r="F2" s="91"/>
      <c r="G2" s="91"/>
      <c r="H2" s="92"/>
    </row>
    <row r="3" spans="1:9" ht="22.5" customHeight="1">
      <c r="A3" s="18" t="s">
        <v>51</v>
      </c>
      <c r="B3" s="20">
        <f ca="1">TODAY()</f>
        <v>43958</v>
      </c>
      <c r="C3" s="19" t="s">
        <v>52</v>
      </c>
      <c r="D3" s="25"/>
      <c r="E3" s="90"/>
      <c r="F3" s="91"/>
      <c r="G3" s="91"/>
      <c r="H3" s="92"/>
    </row>
    <row r="4" spans="1:9" ht="22.5" customHeight="1">
      <c r="A4" s="17" t="s">
        <v>48</v>
      </c>
      <c r="B4" s="39"/>
      <c r="C4" s="39"/>
      <c r="D4" s="40"/>
      <c r="E4" s="93"/>
      <c r="F4" s="94"/>
      <c r="G4" s="94"/>
      <c r="H4" s="95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9" t="s">
        <v>28</v>
      </c>
      <c r="B6" s="100"/>
      <c r="C6" s="109" t="s">
        <v>81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1"/>
      <c r="B7" s="102"/>
      <c r="C7" s="57" t="s">
        <v>67</v>
      </c>
      <c r="D7" s="58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109" t="s">
        <v>70</v>
      </c>
      <c r="D8" s="58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25.5" customHeight="1">
      <c r="A9" s="101"/>
      <c r="B9" s="102"/>
      <c r="C9" s="109" t="s">
        <v>82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1"/>
      <c r="B10" s="102"/>
      <c r="C10" s="109" t="s">
        <v>71</v>
      </c>
      <c r="D10" s="58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101"/>
      <c r="B11" s="102"/>
      <c r="C11" s="109" t="s">
        <v>74</v>
      </c>
      <c r="D11" s="58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101"/>
      <c r="B12" s="102"/>
      <c r="C12" s="109" t="s">
        <v>69</v>
      </c>
      <c r="D12" s="58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5.5" customHeight="1">
      <c r="A13" s="101"/>
      <c r="B13" s="102"/>
      <c r="C13" s="50" t="s">
        <v>67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1"/>
      <c r="B14" s="102"/>
      <c r="C14" s="50" t="s">
        <v>72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1"/>
      <c r="B15" s="102"/>
      <c r="C15" s="50" t="s">
        <v>73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1"/>
      <c r="B16" s="102"/>
      <c r="C16" s="111" t="s">
        <v>67</v>
      </c>
      <c r="D16" s="5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0" t="s">
        <v>61</v>
      </c>
      <c r="D18" s="56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41" t="s">
        <v>18</v>
      </c>
      <c r="D20" s="41"/>
      <c r="E20" s="59">
        <f>SUM(H6:H19)</f>
        <v>1083000</v>
      </c>
      <c r="F20" s="59"/>
      <c r="G20" s="24">
        <v>1</v>
      </c>
      <c r="H20" s="98" t="s">
        <v>20</v>
      </c>
      <c r="I20" s="2"/>
    </row>
    <row r="21" spans="1:9" ht="12.75" customHeight="1">
      <c r="A21" s="101"/>
      <c r="B21" s="102"/>
      <c r="C21" s="41"/>
      <c r="D21" s="41"/>
      <c r="E21" s="59">
        <f>E20*G20</f>
        <v>1083000</v>
      </c>
      <c r="F21" s="59"/>
      <c r="G21" s="59"/>
      <c r="H21" s="98"/>
      <c r="I21" s="2"/>
    </row>
    <row r="22" spans="1:9" ht="12.75" customHeight="1">
      <c r="A22" s="101"/>
      <c r="B22" s="102"/>
      <c r="C22" s="41"/>
      <c r="D22" s="41"/>
      <c r="E22" s="59"/>
      <c r="F22" s="59"/>
      <c r="G22" s="59"/>
      <c r="H22" s="98"/>
      <c r="I22" s="2"/>
    </row>
    <row r="23" spans="1:9" ht="17.25" customHeight="1">
      <c r="A23" s="101"/>
      <c r="B23" s="102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3"/>
      <c r="B24" s="104"/>
      <c r="C24" s="48" t="s">
        <v>75</v>
      </c>
      <c r="D24" s="49"/>
      <c r="E24" s="5" t="s">
        <v>68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6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8"/>
      <c r="C25" s="50" t="s">
        <v>76</v>
      </c>
      <c r="D25" s="49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9"/>
      <c r="B26" s="70"/>
      <c r="C26" s="50" t="s">
        <v>77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9"/>
      <c r="B27" s="70"/>
      <c r="C27" s="51" t="s">
        <v>78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69"/>
      <c r="B28" s="70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37</v>
      </c>
      <c r="B33" s="74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150000</v>
      </c>
      <c r="F33" s="59"/>
      <c r="G33" s="60"/>
      <c r="H33" s="96" t="s">
        <v>20</v>
      </c>
      <c r="I33" s="2"/>
    </row>
    <row r="34" spans="1:9" ht="14.25" customHeight="1">
      <c r="A34" s="75"/>
      <c r="B34" s="76"/>
      <c r="C34" s="44"/>
      <c r="D34" s="45"/>
      <c r="E34" s="61"/>
      <c r="F34" s="61"/>
      <c r="G34" s="62"/>
      <c r="H34" s="97"/>
      <c r="I34" s="2"/>
    </row>
    <row r="35" spans="1:9" ht="16.5" customHeight="1">
      <c r="A35" s="65" t="s">
        <v>40</v>
      </c>
      <c r="B35" s="66"/>
      <c r="C35" s="79"/>
      <c r="D35" s="80"/>
      <c r="E35" s="8" t="s">
        <v>4</v>
      </c>
      <c r="F35" s="107">
        <f>SUM(E21,E33)</f>
        <v>1233000</v>
      </c>
      <c r="G35" s="107"/>
      <c r="H35" s="9" t="s">
        <v>20</v>
      </c>
      <c r="I35" s="2"/>
    </row>
    <row r="36" spans="1:9" ht="16.5" customHeight="1">
      <c r="A36" s="65" t="s">
        <v>39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21</v>
      </c>
      <c r="F36" s="105">
        <f>F35*1.1-F35</f>
        <v>123300</v>
      </c>
      <c r="G36" s="106"/>
      <c r="H36" s="10"/>
      <c r="I36" s="2"/>
    </row>
    <row r="37" spans="1:9" ht="17.25" customHeight="1">
      <c r="A37" s="65" t="s">
        <v>35</v>
      </c>
      <c r="B37" s="66"/>
      <c r="C37" s="81"/>
      <c r="D37" s="82"/>
      <c r="E37" s="8" t="s">
        <v>33</v>
      </c>
      <c r="F37" s="63" t="s">
        <v>32</v>
      </c>
      <c r="G37" s="64"/>
      <c r="H37" s="11"/>
      <c r="I37" s="2"/>
    </row>
    <row r="38" spans="1:9" ht="19.5" customHeight="1">
      <c r="A38" s="73" t="s">
        <v>36</v>
      </c>
      <c r="B38" s="74"/>
      <c r="C38" s="83">
        <f>SUM(C35:C36)-C37</f>
        <v>0</v>
      </c>
      <c r="D38" s="84"/>
      <c r="E38" s="29" t="s">
        <v>66</v>
      </c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22</v>
      </c>
      <c r="F39" s="59">
        <f>IF(F37="현금(이체X)",F35,IF(F37="카드",F35+F35*13%,IF(F37="이체 및 현금영수증",F35+F35*10%,IF(F37="이체 및 세금계산서",F35+F35*10%,IF(F37="이체 및 세금계산서",F35+F35*10%,)))))-F38</f>
        <v>1356300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1233000</v>
      </c>
    </row>
    <row r="5" spans="1:6">
      <c r="A5" t="s">
        <v>47</v>
      </c>
      <c r="B5">
        <f>B4*1.13</f>
        <v>1393289.9999999998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2020-05-07T05:39:28Z</cp:lastPrinted>
  <dcterms:created xsi:type="dcterms:W3CDTF">2019-03-28T03:58:09Z</dcterms:created>
  <dcterms:modified xsi:type="dcterms:W3CDTF">2020-05-07T05:41:22Z</dcterms:modified>
</cp:coreProperties>
</file>