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" documentId="8_{5EFA3830-215B-4161-851E-8B1B57F77655}" xr6:coauthVersionLast="45" xr6:coauthVersionMax="45" xr10:uidLastSave="{8D6A3520-0D3D-4428-A05E-07CF763A7916}"/>
  <bookViews>
    <workbookView xWindow="6810" yWindow="136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<sst xmlns="http://schemas.openxmlformats.org/spreadsheetml/2006/main" count="81" uniqueCount="70">
  <si>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</si>
  <si>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</si>
  <si>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</si>
  <si>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</si>
  <si>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</si>
  <si>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</si>
  <si>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</si>
  <si>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</si>
  <si>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</si>
  <si>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</si>
  <si>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</si>
  <si>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</si>
  <si>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</si>
  <si>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</si>
  <si>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</si>
  <si>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</si>
  <si>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</si>
  <si>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</si>
  <si>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</si>
  <si>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</si>
  <si>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</si>
  <si>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</si>
  <si>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</si>
  <si>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</si>
  <si>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</si>
  <si>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</si>
  <si>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</si>
  <si>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</si>
  <si>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</si>
  <si>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</si>
  <si>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</si>
  <si>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</si>
  <si>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</si>
  <si>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</si>
  <si>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</si>
  <si>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</si>
  <si>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</si>
  <si>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</si>
  <si>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</si>
  <si>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</si>
  <si>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</si>
  <si>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</si>
  <si>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</si>
  <si>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</si>
  <si>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</si>
  <si>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</si>
  <si>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</si>
  <si>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</si>
  <si>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</si>
  <si>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</si>
  <si>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</si>
  <si>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카드</t>
  </si>
  <si>
    <t>견적일자: 2019년  12 월  31 일</t>
    <phoneticPr fontId="1" type="noConversion"/>
  </si>
  <si>
    <t xml:space="preserve">8G PC4-21300 </t>
    <phoneticPr fontId="1" type="noConversion"/>
  </si>
  <si>
    <t>VEGA 8</t>
    <phoneticPr fontId="1" type="noConversion"/>
  </si>
  <si>
    <t>/</t>
    <phoneticPr fontId="1" type="noConversion"/>
  </si>
  <si>
    <t xml:space="preserve">언더바 USB3.0 </t>
    <phoneticPr fontId="1" type="noConversion"/>
  </si>
  <si>
    <t xml:space="preserve">EcoMax 500W 83+ </t>
    <phoneticPr fontId="1" type="noConversion"/>
  </si>
  <si>
    <t xml:space="preserve">2세대 RYZEN 3 2200G (정품)   </t>
    <phoneticPr fontId="1" type="noConversion"/>
  </si>
  <si>
    <t xml:space="preserve"> A320M-K PRO YV14 STCOM </t>
    <phoneticPr fontId="1" type="noConversion"/>
  </si>
  <si>
    <t>WD Green SSD (240GB)</t>
    <phoneticPr fontId="1" type="noConversion"/>
  </si>
  <si>
    <t>래안텍 24인치 무결점</t>
    <phoneticPr fontId="1" type="noConversion"/>
  </si>
  <si>
    <t>조립 및 셋팅비 (출장 및 설치)</t>
    <phoneticPr fontId="1" type="noConversion"/>
  </si>
  <si>
    <t>키보드마우스 SET</t>
    <phoneticPr fontId="1" type="noConversion"/>
  </si>
  <si>
    <t>멀티탭</t>
    <phoneticPr fontId="1" type="noConversion"/>
  </si>
  <si>
    <t>6구 5M</t>
    <phoneticPr fontId="1" type="noConversion"/>
  </si>
  <si>
    <t>납품일자: 2020년  01 월   02 일</t>
    <phoneticPr fontId="1" type="noConversion"/>
  </si>
  <si>
    <t>고객성명(회사명): 유영호</t>
    <phoneticPr fontId="1" type="noConversion"/>
  </si>
  <si>
    <t>전화번호: 010-7226-0888</t>
    <phoneticPr fontId="1" type="noConversion"/>
  </si>
  <si>
    <t>주소: 송파구 석촌동 213-2 보라빌딩 지하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</si>
</sst>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5" borderId="6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22" zoomScaleNormal="100" workbookViewId="0">
      <selection activeCell="D39" sqref="D39:F3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67</v>
      </c>
      <c r="B1" s="36" t="s">
        <v>25</v>
      </c>
      <c r="C1" s="43"/>
      <c r="D1" s="44"/>
      <c r="E1" s="44"/>
      <c r="F1" s="45"/>
    </row>
    <row r="2" spans="1:7" ht="22.5" customHeight="1">
      <c r="A2" s="13" t="s">
        <v>68</v>
      </c>
      <c r="B2" s="37"/>
      <c r="C2" s="46"/>
      <c r="D2" s="47"/>
      <c r="E2" s="47"/>
      <c r="F2" s="48"/>
    </row>
    <row r="3" spans="1:7" ht="22.5" customHeight="1">
      <c r="A3" s="13" t="s">
        <v>52</v>
      </c>
      <c r="B3" s="13" t="s">
        <v>66</v>
      </c>
      <c r="C3" s="46"/>
      <c r="D3" s="47"/>
      <c r="E3" s="47"/>
      <c r="F3" s="48"/>
    </row>
    <row r="4" spans="1:7" ht="22.5" customHeight="1">
      <c r="A4" s="63" t="s">
        <v>69</v>
      </c>
      <c r="B4" s="64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33</v>
      </c>
      <c r="B6" s="14" t="s">
        <v>58</v>
      </c>
      <c r="C6" s="3" t="s">
        <v>6</v>
      </c>
      <c r="D6" s="8">
        <v>119000</v>
      </c>
      <c r="E6" s="3">
        <v>1</v>
      </c>
      <c r="F6" s="8">
        <f>D6*E6</f>
        <v>119000</v>
      </c>
      <c r="G6" s="2"/>
    </row>
    <row r="7" spans="1:7" ht="24" customHeight="1">
      <c r="A7" s="41"/>
      <c r="B7" s="14" t="s">
        <v>59</v>
      </c>
      <c r="C7" s="3" t="s">
        <v>7</v>
      </c>
      <c r="D7" s="8">
        <v>66000</v>
      </c>
      <c r="E7" s="3">
        <v>1</v>
      </c>
      <c r="F7" s="8">
        <f t="shared" ref="F7:F20" si="0">D7*E7</f>
        <v>66000</v>
      </c>
      <c r="G7" s="2"/>
    </row>
    <row r="8" spans="1:7">
      <c r="A8" s="41"/>
      <c r="B8" s="14" t="s">
        <v>53</v>
      </c>
      <c r="C8" s="3" t="s">
        <v>8</v>
      </c>
      <c r="D8" s="8">
        <v>51500</v>
      </c>
      <c r="E8" s="3">
        <v>1</v>
      </c>
      <c r="F8" s="8">
        <f t="shared" si="0"/>
        <v>51500</v>
      </c>
      <c r="G8" s="2"/>
    </row>
    <row r="9" spans="1:7">
      <c r="A9" s="41"/>
      <c r="B9" s="14" t="s">
        <v>54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14" t="s">
        <v>60</v>
      </c>
      <c r="C10" s="3" t="s">
        <v>10</v>
      </c>
      <c r="D10" s="8">
        <v>47000</v>
      </c>
      <c r="E10" s="3">
        <v>1</v>
      </c>
      <c r="F10" s="8">
        <f t="shared" si="0"/>
        <v>47000</v>
      </c>
      <c r="G10" s="2"/>
    </row>
    <row r="11" spans="1:7">
      <c r="A11" s="41"/>
      <c r="B11" s="14" t="s">
        <v>55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14" t="s">
        <v>55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56</v>
      </c>
      <c r="C13" s="3" t="s">
        <v>13</v>
      </c>
      <c r="D13" s="8">
        <v>25000</v>
      </c>
      <c r="E13" s="3">
        <v>1</v>
      </c>
      <c r="F13" s="8">
        <f t="shared" si="0"/>
        <v>25000</v>
      </c>
      <c r="G13" s="2"/>
    </row>
    <row r="14" spans="1:7">
      <c r="A14" s="41"/>
      <c r="B14" s="11" t="s">
        <v>57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1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5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8" t="s">
        <v>62</v>
      </c>
      <c r="C18" s="4" t="s">
        <v>17</v>
      </c>
      <c r="D18" s="9">
        <v>90000</v>
      </c>
      <c r="E18" s="4">
        <v>1</v>
      </c>
      <c r="F18" s="8">
        <f t="shared" si="0"/>
        <v>90000</v>
      </c>
      <c r="G18" s="2"/>
    </row>
    <row r="19" spans="1:7">
      <c r="A19" s="41"/>
      <c r="B19" s="17" t="s">
        <v>35</v>
      </c>
      <c r="C19" s="4" t="s">
        <v>34</v>
      </c>
      <c r="D19" s="9"/>
      <c r="E19" s="4"/>
      <c r="F19" s="8">
        <f t="shared" si="0"/>
        <v>0</v>
      </c>
      <c r="G19" s="2"/>
    </row>
    <row r="20" spans="1:7" ht="17.25" thickBot="1">
      <c r="A20" s="41"/>
      <c r="B20" s="16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41"/>
      <c r="B21" s="65" t="s">
        <v>18</v>
      </c>
      <c r="C21" s="32">
        <f>SUM(F6:F20)</f>
        <v>438500</v>
      </c>
      <c r="D21" s="32"/>
      <c r="E21" s="12">
        <v>2</v>
      </c>
      <c r="F21" s="52" t="s">
        <v>19</v>
      </c>
      <c r="G21" s="2"/>
    </row>
    <row r="22" spans="1:7" ht="12.75" customHeight="1" thickBot="1">
      <c r="A22" s="41"/>
      <c r="B22" s="66"/>
      <c r="C22" s="32">
        <f>C21*E21</f>
        <v>877000</v>
      </c>
      <c r="D22" s="32"/>
      <c r="E22" s="32"/>
      <c r="F22" s="53"/>
      <c r="G22" s="2"/>
    </row>
    <row r="23" spans="1:7" ht="12.75" customHeight="1" thickBot="1">
      <c r="A23" s="41"/>
      <c r="B23" s="67"/>
      <c r="C23" s="32"/>
      <c r="D23" s="32"/>
      <c r="E23" s="32"/>
      <c r="F23" s="54"/>
      <c r="G23" s="2"/>
    </row>
    <row r="24" spans="1:7" ht="17.25" customHeight="1">
      <c r="A24" s="41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 t="s">
        <v>61</v>
      </c>
      <c r="C25" s="7" t="s">
        <v>20</v>
      </c>
      <c r="D25" s="8">
        <v>110000</v>
      </c>
      <c r="E25" s="3">
        <v>2</v>
      </c>
      <c r="F25" s="8">
        <f>D25*E25</f>
        <v>220000</v>
      </c>
      <c r="G25" s="2"/>
    </row>
    <row r="26" spans="1:7">
      <c r="A26" s="55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26</v>
      </c>
      <c r="D26" s="8">
        <v>10000</v>
      </c>
      <c r="E26" s="3">
        <v>2</v>
      </c>
      <c r="F26" s="8">
        <f t="shared" ref="F26:F33" si="1">D26*E26</f>
        <v>20000</v>
      </c>
      <c r="G26" s="2"/>
    </row>
    <row r="27" spans="1:7">
      <c r="A27" s="56"/>
      <c r="B27" s="11" t="s">
        <v>65</v>
      </c>
      <c r="C27" s="7" t="s">
        <v>64</v>
      </c>
      <c r="D27" s="8">
        <v>10000</v>
      </c>
      <c r="E27" s="3">
        <v>2</v>
      </c>
      <c r="F27" s="8">
        <f t="shared" si="1"/>
        <v>20000</v>
      </c>
      <c r="G27" s="2"/>
    </row>
    <row r="28" spans="1:7">
      <c r="A28" s="56"/>
      <c r="B28" s="10"/>
      <c r="C28" s="7" t="s">
        <v>27</v>
      </c>
      <c r="D28" s="8"/>
      <c r="E28" s="3"/>
      <c r="F28" s="8">
        <f t="shared" si="1"/>
        <v>0</v>
      </c>
      <c r="G28" s="2"/>
    </row>
    <row r="29" spans="1:7">
      <c r="A29" s="56"/>
      <c r="B29" s="10"/>
      <c r="C29" s="7" t="s">
        <v>28</v>
      </c>
      <c r="D29" s="8"/>
      <c r="E29" s="3"/>
      <c r="F29" s="8">
        <f t="shared" si="1"/>
        <v>0</v>
      </c>
      <c r="G29" s="2"/>
    </row>
    <row r="30" spans="1:7">
      <c r="A30" s="56"/>
      <c r="B30" s="10"/>
      <c r="C30" s="7" t="s">
        <v>29</v>
      </c>
      <c r="D30" s="8"/>
      <c r="E30" s="3"/>
      <c r="F30" s="8">
        <f t="shared" si="1"/>
        <v>0</v>
      </c>
      <c r="G30" s="2"/>
    </row>
    <row r="31" spans="1:7">
      <c r="A31" s="56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6"/>
      <c r="B32" s="10"/>
      <c r="C32" s="7"/>
      <c r="D32" s="8"/>
      <c r="E32" s="3"/>
      <c r="F32" s="8">
        <f t="shared" si="1"/>
        <v>0</v>
      </c>
      <c r="G32" s="2"/>
    </row>
    <row r="33" spans="1:7">
      <c r="A33" s="57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9" t="s">
        <v>43</v>
      </c>
      <c r="B34" s="38" t="str">
        <f>IF(D38="현금(이체X)",Sheet2!C1,IF(D38="카드",Sheet2!C1,IF(D38="이체 및 현금영수증",Sheet2!C1,IF(D38="카드+현금",Sheet2!C2,IF(D38="이체 및 세금계산서",Sheet2!C1)))))</f>
        <v>선택사항</v>
      </c>
      <c r="C34" s="31">
        <f>SUM(F25:F33)</f>
        <v>260000</v>
      </c>
      <c r="D34" s="31"/>
      <c r="E34" s="33"/>
      <c r="F34" s="38" t="s">
        <v>19</v>
      </c>
      <c r="G34" s="2"/>
    </row>
    <row r="35" spans="1:7" ht="14.25" customHeight="1">
      <c r="A35" s="60"/>
      <c r="B35" s="39"/>
      <c r="C35" s="34"/>
      <c r="D35" s="34"/>
      <c r="E35" s="29"/>
      <c r="F35" s="39"/>
      <c r="G35" s="2"/>
    </row>
    <row r="36" spans="1:7" ht="16.5" customHeight="1">
      <c r="A36" s="20" t="s">
        <v>46</v>
      </c>
      <c r="B36" s="26"/>
      <c r="C36" s="18" t="s">
        <v>4</v>
      </c>
      <c r="D36" s="31">
        <f>SUM(C22,C34)</f>
        <v>1137000</v>
      </c>
      <c r="E36" s="31"/>
      <c r="F36" s="19" t="s">
        <v>19</v>
      </c>
      <c r="G36" s="2"/>
    </row>
    <row r="37" spans="1:7" ht="16.5" customHeight="1">
      <c r="A37" s="20" t="s">
        <v>47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21</v>
      </c>
      <c r="D37" s="29">
        <f>D36*1.1-D36</f>
        <v>113700</v>
      </c>
      <c r="E37" s="30"/>
      <c r="F37" s="21"/>
      <c r="G37" s="2"/>
    </row>
    <row r="38" spans="1:7" ht="17.25" customHeight="1">
      <c r="A38" s="20" t="s">
        <v>41</v>
      </c>
      <c r="B38" s="26"/>
      <c r="C38" s="18" t="s">
        <v>39</v>
      </c>
      <c r="D38" s="33" t="s">
        <v>51</v>
      </c>
      <c r="E38" s="35"/>
      <c r="F38" s="22"/>
      <c r="G38" s="2"/>
    </row>
    <row r="39" spans="1:7" ht="17.25" customHeight="1">
      <c r="A39" s="58" t="s">
        <v>42</v>
      </c>
      <c r="B39" s="61">
        <f>SUM(B36:B37)-B38</f>
        <v>0</v>
      </c>
      <c r="C39" s="18" t="s">
        <v>41</v>
      </c>
      <c r="D39" s="31">
        <v>5700</v>
      </c>
      <c r="E39" s="31"/>
      <c r="F39" s="31"/>
      <c r="G39" s="2"/>
    </row>
    <row r="40" spans="1:7" ht="16.5" customHeight="1">
      <c r="A40" s="58"/>
      <c r="B40" s="62"/>
      <c r="C40" s="18" t="s">
        <v>22</v>
      </c>
      <c r="D40" s="31">
        <f>IF(D38="현금(이체X)",D36,IF(D38="카드",D36+D36*10%,IF(D38="이체 및 현금영수증",D36+D36*10%,IF(D38="이체 및 세금계산서",D36+D36*10%,IF(D38="이체 및 세금계산서",D36+D36*10%,)))))-D39</f>
        <v>1245000</v>
      </c>
      <c r="E40" s="31"/>
      <c r="F40" s="23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40</v>
      </c>
      <c r="B1" t="s">
        <v>24</v>
      </c>
      <c r="C1" t="s">
        <v>48</v>
      </c>
      <c r="D1" s="25" t="s">
        <v>50</v>
      </c>
    </row>
    <row r="2" spans="1:4">
      <c r="A2" t="s">
        <v>36</v>
      </c>
      <c r="B2" t="s">
        <v>19</v>
      </c>
      <c r="C2" t="s">
        <v>44</v>
      </c>
      <c r="D2" t="s">
        <v>49</v>
      </c>
    </row>
    <row r="3" spans="1:4">
      <c r="A3" t="s">
        <v>37</v>
      </c>
      <c r="B3" t="s">
        <v>45</v>
      </c>
    </row>
    <row r="4" spans="1:4">
      <c r="A4" t="s">
        <v>38</v>
      </c>
      <c r="B4" s="24">
        <f>Sheet1!D36-(Sheet1!B36/1.1)</f>
        <v>1137000</v>
      </c>
    </row>
    <row r="5" spans="1:4">
      <c r="A5" t="s">
        <v>44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2019-12-31T10:17:55Z</cp:lastPrinted>
  <dcterms:created xsi:type="dcterms:W3CDTF">2019-03-28T03:58:09Z</dcterms:created>
  <dcterms:modified xsi:type="dcterms:W3CDTF">2020-01-03T03:01:11Z</dcterms:modified>
</cp:coreProperties>
</file>