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048D03C4-92D4-4011-A734-9EE6ED41B512}" xr6:coauthVersionLast="45" xr6:coauthVersionMax="45" xr10:uidLastSave="{F1CDA68B-3516-4E4C-BDDF-10194817FE3C}"/>
  <bookViews>
    <workbookView xWindow="38400" yWindow="31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<sst xmlns="http://schemas.openxmlformats.org/spreadsheetml/2006/main" count="95" uniqueCount="85">
  <si>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</si>
  <si>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</si>
  <si>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</si>
  <si>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</si>
  <si>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</si>
  <si>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</si>
  <si>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</si>
  <si>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</si>
  <si>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</si>
  <si>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</si>
  <si>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</si>
  <si>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</si>
  <si>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</si>
  <si>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</si>
  <si>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</si>
  <si>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</si>
  <si>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</si>
  <si>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</si>
  <si>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</si>
  <si>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</si>
  <si>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</si>
  <si>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</si>
  <si>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</si>
  <si>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</si>
  <si>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</si>
  <si>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</si>
  <si>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</si>
  <si>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</si>
  <si>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</si>
  <si>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</si>
  <si>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</si>
  <si>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</si>
  <si>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</si>
  <si>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</si>
  <si>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</si>
  <si>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</si>
  <si>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</si>
  <si>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</si>
  <si>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</si>
  <si>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</si>
  <si>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</si>
  <si>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</si>
  <si>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</si>
  <si>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</si>
  <si>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</si>
  <si>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</si>
  <si>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</si>
  <si>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</si>
  <si>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</si>
  <si>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</si>
  <si>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</si>
  <si>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</si>
  <si>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</si>
  <si>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</si>
  <si>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</si>
  <si>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</si>
  <si>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</si>
  <si>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</si>
  <si>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</si>
  <si>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</si>
  <si>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</si>
  <si>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</si>
  <si>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</si>
  <si>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</si>
  <si>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</si>
  <si>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</si>
  <si>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</si>
  <si>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</si>
  <si>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</si>
  <si>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</si>
  <si>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</si>
  <si>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</si>
  <si>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</si>
  <si>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</si>
  <si>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</si>
  <si>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</si>
  <si>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010-9949-6975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</si>
  <si>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</si>
  <si>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</si>
  <si>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</si>
  <si>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</si>
  <si>
    <t>아산병원(최성진)</t>
    <phoneticPr fontId="1" type="noConversion"/>
  </si>
  <si>
    <t>이체 및 현금영수증</t>
  </si>
  <si>
    <t xml:space="preserve">HIS 라데온 RX 560 14CU iCooler OC D5 2GB </t>
    <phoneticPr fontId="1" type="noConversion"/>
  </si>
  <si>
    <t>래안텍 EdgeArt Q2775P WQHD 베젤리스 리얼 75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</si>
</sst>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H31" sqref="H3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28" t="s">
        <v>55</v>
      </c>
      <c r="D1" s="29"/>
      <c r="E1" s="92"/>
      <c r="F1" s="93"/>
      <c r="G1" s="93"/>
      <c r="H1" s="94"/>
    </row>
    <row r="2" spans="1:9" ht="22.5" customHeight="1">
      <c r="A2" s="18" t="s">
        <v>56</v>
      </c>
      <c r="B2" s="27" t="s">
        <v>76</v>
      </c>
      <c r="C2" s="30"/>
      <c r="D2" s="31"/>
      <c r="E2" s="95"/>
      <c r="F2" s="96"/>
      <c r="G2" s="96"/>
      <c r="H2" s="97"/>
    </row>
    <row r="3" spans="1:9" ht="22.5" customHeight="1">
      <c r="A3" s="18" t="s">
        <v>57</v>
      </c>
      <c r="B3" s="21">
        <f ca="1">TODAY()</f>
        <v>43915</v>
      </c>
      <c r="C3" s="20" t="s">
        <v>58</v>
      </c>
      <c r="D3" s="26"/>
      <c r="E3" s="95"/>
      <c r="F3" s="96"/>
      <c r="G3" s="96"/>
      <c r="H3" s="97"/>
    </row>
    <row r="4" spans="1:9" ht="22.5" customHeight="1">
      <c r="A4" s="17" t="s">
        <v>54</v>
      </c>
      <c r="B4" s="34"/>
      <c r="C4" s="34"/>
      <c r="D4" s="35"/>
      <c r="E4" s="98"/>
      <c r="F4" s="99"/>
      <c r="G4" s="99"/>
      <c r="H4" s="100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33</v>
      </c>
      <c r="B6" s="105"/>
      <c r="C6" s="77" t="s">
        <v>70</v>
      </c>
      <c r="D6" s="7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6"/>
      <c r="B7" s="107"/>
      <c r="C7" s="77" t="s">
        <v>71</v>
      </c>
      <c r="D7" s="78"/>
      <c r="E7" s="3" t="s">
        <v>7</v>
      </c>
      <c r="F7" s="6">
        <v>77000</v>
      </c>
      <c r="G7" s="3">
        <v>1</v>
      </c>
      <c r="H7" s="6">
        <f t="shared" ref="H7:H20" si="0">F7*G7</f>
        <v>77000</v>
      </c>
      <c r="I7" s="2"/>
    </row>
    <row r="8" spans="1:9">
      <c r="A8" s="106"/>
      <c r="B8" s="107"/>
      <c r="C8" s="77" t="s">
        <v>72</v>
      </c>
      <c r="D8" s="78"/>
      <c r="E8" s="3" t="s">
        <v>8</v>
      </c>
      <c r="F8" s="6">
        <v>82000</v>
      </c>
      <c r="G8" s="3">
        <v>1</v>
      </c>
      <c r="H8" s="6">
        <f t="shared" si="0"/>
        <v>82000</v>
      </c>
      <c r="I8" s="2"/>
    </row>
    <row r="9" spans="1:9">
      <c r="A9" s="106"/>
      <c r="B9" s="107"/>
      <c r="C9" s="77" t="s">
        <v>83</v>
      </c>
      <c r="D9" s="78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106"/>
      <c r="B10" s="107"/>
      <c r="C10" s="77" t="s">
        <v>73</v>
      </c>
      <c r="D10" s="78"/>
      <c r="E10" s="3" t="s">
        <v>10</v>
      </c>
      <c r="F10" s="6">
        <v>56000</v>
      </c>
      <c r="G10" s="3">
        <v>1</v>
      </c>
      <c r="H10" s="6">
        <f t="shared" si="0"/>
        <v>56000</v>
      </c>
      <c r="I10" s="2"/>
    </row>
    <row r="11" spans="1:9" ht="27" customHeight="1">
      <c r="A11" s="106"/>
      <c r="B11" s="107"/>
      <c r="C11" s="77" t="s">
        <v>74</v>
      </c>
      <c r="D11" s="78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6"/>
      <c r="B12" s="107"/>
      <c r="C12" s="77" t="s">
        <v>31</v>
      </c>
      <c r="D12" s="78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71" t="s">
        <v>80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106"/>
      <c r="B14" s="107"/>
      <c r="C14" s="71" t="s">
        <v>75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6"/>
      <c r="B15" s="107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106"/>
      <c r="B17" s="107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6"/>
      <c r="B18" s="107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6"/>
      <c r="B19" s="107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49"/>
      <c r="D20" s="50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106"/>
      <c r="B21" s="107"/>
      <c r="C21" s="36" t="s">
        <v>18</v>
      </c>
      <c r="D21" s="36"/>
      <c r="E21" s="79">
        <f>SUM(H6:H20)</f>
        <v>759000</v>
      </c>
      <c r="F21" s="79"/>
      <c r="G21" s="25">
        <v>1</v>
      </c>
      <c r="H21" s="103" t="s">
        <v>20</v>
      </c>
      <c r="I21" s="2"/>
    </row>
    <row r="22" spans="1:9" ht="12.75" customHeight="1">
      <c r="A22" s="106"/>
      <c r="B22" s="107"/>
      <c r="C22" s="36"/>
      <c r="D22" s="36"/>
      <c r="E22" s="79">
        <f>E21*G21</f>
        <v>759000</v>
      </c>
      <c r="F22" s="79"/>
      <c r="G22" s="79"/>
      <c r="H22" s="103"/>
      <c r="I22" s="2"/>
    </row>
    <row r="23" spans="1:9" ht="12.75" customHeight="1">
      <c r="A23" s="106"/>
      <c r="B23" s="107"/>
      <c r="C23" s="36"/>
      <c r="D23" s="36"/>
      <c r="E23" s="79"/>
      <c r="F23" s="79"/>
      <c r="G23" s="79"/>
      <c r="H23" s="103"/>
      <c r="I23" s="2"/>
    </row>
    <row r="24" spans="1:9" ht="17.25" customHeight="1">
      <c r="A24" s="106"/>
      <c r="B24" s="107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108"/>
      <c r="B25" s="109"/>
      <c r="C25" s="43" t="s">
        <v>84</v>
      </c>
      <c r="D25" s="44"/>
      <c r="E25" s="5" t="s">
        <v>21</v>
      </c>
      <c r="F25" s="6">
        <v>199000</v>
      </c>
      <c r="G25" s="3">
        <v>2</v>
      </c>
      <c r="H25" s="6">
        <f>F25*G25</f>
        <v>398000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2"/>
      <c r="C26" s="67" t="s">
        <v>78</v>
      </c>
      <c r="D26" s="68"/>
      <c r="E26" s="3" t="s">
        <v>77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53"/>
      <c r="B27" s="54"/>
      <c r="C27" s="69"/>
      <c r="D27" s="70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3"/>
      <c r="B28" s="54"/>
      <c r="C28" s="45" t="s">
        <v>79</v>
      </c>
      <c r="D28" s="46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3"/>
      <c r="B29" s="54"/>
      <c r="C29" s="45"/>
      <c r="D29" s="46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7"/>
      <c r="D30" s="48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7"/>
      <c r="D31" s="4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7"/>
      <c r="D32" s="48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7"/>
      <c r="D33" s="48"/>
      <c r="E33" s="5"/>
      <c r="F33" s="6"/>
      <c r="G33" s="3"/>
      <c r="H33" s="6">
        <f t="shared" si="1"/>
        <v>0</v>
      </c>
      <c r="I33" s="2"/>
    </row>
    <row r="34" spans="1:9" ht="13.5" customHeight="1">
      <c r="A34" s="57" t="s">
        <v>42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9">
        <f>SUM(H25:H33)</f>
        <v>418000</v>
      </c>
      <c r="F34" s="79"/>
      <c r="G34" s="80"/>
      <c r="H34" s="101" t="s">
        <v>20</v>
      </c>
      <c r="I34" s="2"/>
    </row>
    <row r="35" spans="1:9" ht="14.25" customHeight="1">
      <c r="A35" s="59"/>
      <c r="B35" s="60"/>
      <c r="C35" s="39"/>
      <c r="D35" s="40"/>
      <c r="E35" s="81"/>
      <c r="F35" s="81"/>
      <c r="G35" s="82"/>
      <c r="H35" s="102"/>
      <c r="I35" s="2"/>
    </row>
    <row r="36" spans="1:9" ht="16.5" customHeight="1">
      <c r="A36" s="61" t="s">
        <v>44</v>
      </c>
      <c r="B36" s="62"/>
      <c r="C36" s="65"/>
      <c r="D36" s="66"/>
      <c r="E36" s="8" t="s">
        <v>4</v>
      </c>
      <c r="F36" s="83">
        <f>SUM(E22,E34)</f>
        <v>1177000</v>
      </c>
      <c r="G36" s="83"/>
      <c r="H36" s="9" t="s">
        <v>20</v>
      </c>
      <c r="I36" s="2"/>
    </row>
    <row r="37" spans="1:9" ht="16.5" customHeight="1">
      <c r="A37" s="61" t="s">
        <v>45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10">
        <f>F36*1.1-F36</f>
        <v>117700</v>
      </c>
      <c r="G37" s="111"/>
      <c r="H37" s="10"/>
      <c r="I37" s="2"/>
    </row>
    <row r="38" spans="1:9" ht="17.25" customHeight="1">
      <c r="A38" s="61" t="s">
        <v>40</v>
      </c>
      <c r="B38" s="62"/>
      <c r="C38" s="86"/>
      <c r="D38" s="87"/>
      <c r="E38" s="8" t="s">
        <v>38</v>
      </c>
      <c r="F38" s="84" t="s">
        <v>82</v>
      </c>
      <c r="G38" s="85"/>
      <c r="H38" s="11"/>
      <c r="I38" s="2"/>
    </row>
    <row r="39" spans="1:9" ht="17.25" customHeight="1">
      <c r="A39" s="57" t="s">
        <v>41</v>
      </c>
      <c r="B39" s="58"/>
      <c r="C39" s="88">
        <f>SUM(C36:C37)-C38</f>
        <v>0</v>
      </c>
      <c r="D39" s="89"/>
      <c r="E39" s="8" t="s">
        <v>40</v>
      </c>
      <c r="F39" s="83">
        <v>4700</v>
      </c>
      <c r="G39" s="83"/>
      <c r="H39" s="83"/>
      <c r="I39" s="2"/>
    </row>
    <row r="40" spans="1:9" ht="16.5" customHeight="1">
      <c r="A40" s="59"/>
      <c r="B40" s="60"/>
      <c r="C40" s="90"/>
      <c r="D40" s="91"/>
      <c r="E40" s="14" t="s">
        <v>23</v>
      </c>
      <c r="F40" s="79">
        <f>IF(F38="현금(이체X)",F36,IF(F38="카드",F36+F36*13%,IF(F38="이체 및 현금영수증",F36+F36*10%,IF(F38="이체 및 세금계산서",F36+F36*10%,IF(F38="이체 및 세금계산서",F36+F36*10%,)))))-F39</f>
        <v>1290000</v>
      </c>
      <c r="G40" s="79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36:B36"/>
    <mergeCell ref="A37:B37"/>
    <mergeCell ref="C37:D37"/>
    <mergeCell ref="C36:D36"/>
    <mergeCell ref="C26:D27"/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1177000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2020-03-25T07:23:21Z</cp:lastPrinted>
  <dcterms:created xsi:type="dcterms:W3CDTF">2019-03-28T03:58:09Z</dcterms:created>
  <dcterms:modified xsi:type="dcterms:W3CDTF">2020-03-25T07:27:36Z</dcterms:modified>
</cp:coreProperties>
</file>