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2CC628F-459A-4A20-8A2C-3602F3616F7F}" xr6:coauthVersionLast="45" xr6:coauthVersionMax="45" xr10:uidLastSave="{47B6F962-6E63-4E78-A517-BB9C48260057}"/>
  <bookViews>
    <workbookView xWindow="38400" yWindow="33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6" i="1" s="1"/>
  <c r="B4" i="2" l="1"/>
  <c r="F39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<sst xmlns="http://schemas.openxmlformats.org/spreadsheetml/2006/main" count="82" uniqueCount="75">
  <si>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</si>
  <si>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</si>
  <si>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</si>
  <si>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</si>
  <si>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</si>
  <si>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</si>
  <si>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</si>
  <si>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</si>
  <si>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</si>
  <si>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</si>
  <si>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</si>
  <si>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</si>
  <si>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</si>
  <si>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</si>
  <si>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</si>
  <si>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</si>
  <si>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</si>
  <si>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</si>
  <si>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</si>
  <si>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</si>
  <si>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</si>
  <si>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</si>
  <si>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</si>
  <si>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</si>
  <si>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</si>
  <si>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</si>
  <si>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</si>
  <si>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</si>
  <si>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</si>
  <si>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</si>
  <si>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</si>
  <si>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</si>
  <si>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</si>
  <si>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</si>
  <si>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</si>
  <si>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</si>
  <si>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</si>
  <si>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</si>
  <si>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</si>
  <si>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</si>
  <si>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</si>
  <si>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</si>
  <si>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</si>
  <si>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</si>
  <si>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</si>
  <si>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</si>
  <si>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</si>
  <si>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</si>
  <si>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</si>
  <si>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</si>
  <si>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</si>
  <si>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</si>
  <si>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</si>
  <si>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</si>
  <si>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</si>
  <si>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</si>
  <si>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</si>
  <si>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</si>
  <si>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</si>
  <si>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</si>
  <si>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</si>
  <si>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</si>
  <si>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</si>
  <si>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</si>
  <si>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</si>
  <si>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</si>
  <si>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</si>
  <si>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</si>
  <si>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</si>
  <si>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지엘코리아</t>
    <phoneticPr fontId="1" type="noConversion"/>
  </si>
  <si>
    <t>010-7180-3325</t>
    <phoneticPr fontId="1" type="noConversion"/>
  </si>
  <si>
    <t>2417IH 래안텍 (신모델) … 마지막물건임니다.ㅠ</t>
    <phoneticPr fontId="1" type="noConversion"/>
  </si>
  <si>
    <t>허브</t>
    <phoneticPr fontId="1" type="noConversion"/>
  </si>
  <si>
    <t>이체 및 세금계산서</t>
  </si>
  <si>
    <t xml:space="preserve"> EFM SG24BCM-Mini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</si>
</sst>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0" t="s">
        <v>68</v>
      </c>
      <c r="B1" s="31" t="s">
        <v>69</v>
      </c>
      <c r="C1" s="92" t="s">
        <v>54</v>
      </c>
      <c r="D1" s="93"/>
      <c r="E1" s="42"/>
      <c r="F1" s="43"/>
      <c r="G1" s="43"/>
      <c r="H1" s="44"/>
    </row>
    <row r="2" spans="1:9" ht="22.5" customHeight="1">
      <c r="A2" s="18" t="s">
        <v>55</v>
      </c>
      <c r="B2" s="31" t="s">
        <v>70</v>
      </c>
      <c r="C2" s="94"/>
      <c r="D2" s="95"/>
      <c r="E2" s="45"/>
      <c r="F2" s="46"/>
      <c r="G2" s="46"/>
      <c r="H2" s="47"/>
    </row>
    <row r="3" spans="1:9" ht="22.5" customHeight="1">
      <c r="A3" s="18" t="s">
        <v>56</v>
      </c>
      <c r="B3" s="20">
        <f ca="1">TODAY()</f>
        <v>43923</v>
      </c>
      <c r="C3" s="19" t="s">
        <v>57</v>
      </c>
      <c r="D3" s="25"/>
      <c r="E3" s="45"/>
      <c r="F3" s="46"/>
      <c r="G3" s="46"/>
      <c r="H3" s="47"/>
    </row>
    <row r="4" spans="1:9" ht="22.5" customHeight="1">
      <c r="A4" s="17" t="s">
        <v>53</v>
      </c>
      <c r="B4" s="96"/>
      <c r="C4" s="96"/>
      <c r="D4" s="97"/>
      <c r="E4" s="48"/>
      <c r="F4" s="49"/>
      <c r="G4" s="49"/>
      <c r="H4" s="50"/>
    </row>
    <row r="5" spans="1:9">
      <c r="A5" s="60" t="s">
        <v>0</v>
      </c>
      <c r="B5" s="61"/>
      <c r="C5" s="60" t="s">
        <v>5</v>
      </c>
      <c r="D5" s="6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4" t="s">
        <v>31</v>
      </c>
      <c r="B6" s="55"/>
      <c r="C6" s="62"/>
      <c r="D6" s="63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6"/>
      <c r="B7" s="57"/>
      <c r="C7" s="62"/>
      <c r="D7" s="63"/>
      <c r="E7" s="28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6"/>
      <c r="B8" s="57"/>
      <c r="C8" s="62"/>
      <c r="D8" s="63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56"/>
      <c r="B9" s="57"/>
      <c r="C9" s="62"/>
      <c r="D9" s="63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56"/>
      <c r="B10" s="57"/>
      <c r="C10" s="62"/>
      <c r="D10" s="63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6"/>
      <c r="B11" s="57"/>
      <c r="C11" s="62"/>
      <c r="D11" s="63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6"/>
      <c r="B12" s="57"/>
      <c r="C12" s="62"/>
      <c r="D12" s="63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6"/>
      <c r="B13" s="57"/>
      <c r="C13" s="86"/>
      <c r="D13" s="87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6"/>
      <c r="B14" s="57"/>
      <c r="C14" s="86"/>
      <c r="D14" s="87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6"/>
      <c r="B15" s="57"/>
      <c r="C15" s="86"/>
      <c r="D15" s="87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6"/>
      <c r="B16" s="57"/>
      <c r="C16" s="88" t="s">
        <v>51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6"/>
      <c r="B17" s="57"/>
      <c r="C17" s="23"/>
      <c r="D17" s="22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56"/>
      <c r="B18" s="57"/>
      <c r="C18" s="90" t="s">
        <v>65</v>
      </c>
      <c r="D18" s="91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6"/>
      <c r="B19" s="57"/>
      <c r="C19" s="108"/>
      <c r="D19" s="109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6"/>
      <c r="B20" s="57"/>
      <c r="C20" s="98" t="s">
        <v>18</v>
      </c>
      <c r="D20" s="98"/>
      <c r="E20" s="67">
        <f>SUM(H6:H19)</f>
        <v>0</v>
      </c>
      <c r="F20" s="67"/>
      <c r="G20" s="24">
        <v>1</v>
      </c>
      <c r="H20" s="53" t="s">
        <v>20</v>
      </c>
      <c r="I20" s="2"/>
    </row>
    <row r="21" spans="1:9" ht="12.75" customHeight="1">
      <c r="A21" s="56"/>
      <c r="B21" s="57"/>
      <c r="C21" s="98"/>
      <c r="D21" s="98"/>
      <c r="E21" s="67">
        <f>E20*G20</f>
        <v>0</v>
      </c>
      <c r="F21" s="67"/>
      <c r="G21" s="67"/>
      <c r="H21" s="53"/>
      <c r="I21" s="2"/>
    </row>
    <row r="22" spans="1:9" ht="12.75" customHeight="1">
      <c r="A22" s="56"/>
      <c r="B22" s="57"/>
      <c r="C22" s="98"/>
      <c r="D22" s="98"/>
      <c r="E22" s="67"/>
      <c r="F22" s="67"/>
      <c r="G22" s="67"/>
      <c r="H22" s="53"/>
      <c r="I22" s="2"/>
    </row>
    <row r="23" spans="1:9" ht="17.25" customHeight="1">
      <c r="A23" s="56"/>
      <c r="B23" s="57"/>
      <c r="C23" s="103" t="s">
        <v>24</v>
      </c>
      <c r="D23" s="104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8"/>
      <c r="B24" s="59"/>
      <c r="C24" s="86" t="s">
        <v>71</v>
      </c>
      <c r="D24" s="87"/>
      <c r="E24" s="5" t="s">
        <v>21</v>
      </c>
      <c r="F24" s="6">
        <v>125000</v>
      </c>
      <c r="G24" s="3">
        <v>3</v>
      </c>
      <c r="H24" s="6">
        <f>F24*G24</f>
        <v>375000</v>
      </c>
      <c r="I24" s="2"/>
    </row>
    <row r="25" spans="1:9" ht="16.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105"/>
      <c r="D25" s="87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105"/>
      <c r="D26" s="87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106"/>
      <c r="D27" s="107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106"/>
      <c r="D28" s="107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106"/>
      <c r="D29" s="107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106" t="s">
        <v>74</v>
      </c>
      <c r="D30" s="107"/>
      <c r="E30" s="5" t="s">
        <v>72</v>
      </c>
      <c r="F30" s="6">
        <v>150000</v>
      </c>
      <c r="G30" s="3">
        <v>1</v>
      </c>
      <c r="H30" s="6">
        <f t="shared" si="1"/>
        <v>150000</v>
      </c>
      <c r="I30" s="2"/>
    </row>
    <row r="31" spans="1:9" ht="16.5" hidden="1" customHeight="1">
      <c r="A31" s="78"/>
      <c r="B31" s="79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40</v>
      </c>
      <c r="B33" s="33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7">
        <f>SUM(H24:H32)</f>
        <v>525000</v>
      </c>
      <c r="F33" s="67"/>
      <c r="G33" s="71"/>
      <c r="H33" s="51" t="s">
        <v>20</v>
      </c>
      <c r="I33" s="2"/>
    </row>
    <row r="34" spans="1:9" ht="14.25" customHeight="1">
      <c r="A34" s="34"/>
      <c r="B34" s="35"/>
      <c r="C34" s="101"/>
      <c r="D34" s="102"/>
      <c r="E34" s="72"/>
      <c r="F34" s="72"/>
      <c r="G34" s="73"/>
      <c r="H34" s="52"/>
      <c r="I34" s="2"/>
    </row>
    <row r="35" spans="1:9" ht="16.5" customHeight="1">
      <c r="A35" s="74" t="s">
        <v>42</v>
      </c>
      <c r="B35" s="75"/>
      <c r="C35" s="84"/>
      <c r="D35" s="85"/>
      <c r="E35" s="8" t="s">
        <v>4</v>
      </c>
      <c r="F35" s="66">
        <f>SUM(E21,E33)</f>
        <v>525000</v>
      </c>
      <c r="G35" s="66"/>
      <c r="H35" s="9" t="s">
        <v>20</v>
      </c>
      <c r="I35" s="2"/>
    </row>
    <row r="36" spans="1:9" ht="16.5" customHeight="1">
      <c r="A36" s="74" t="s">
        <v>43</v>
      </c>
      <c r="B36" s="75"/>
      <c r="C36" s="82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3"/>
      <c r="E36" s="8" t="s">
        <v>22</v>
      </c>
      <c r="F36" s="64">
        <f>F35*1.1-F35</f>
        <v>52500</v>
      </c>
      <c r="G36" s="65"/>
      <c r="H36" s="10"/>
      <c r="I36" s="2"/>
    </row>
    <row r="37" spans="1:9" ht="17.25" customHeight="1">
      <c r="A37" s="74" t="s">
        <v>38</v>
      </c>
      <c r="B37" s="75"/>
      <c r="C37" s="36"/>
      <c r="D37" s="37"/>
      <c r="E37" s="8" t="s">
        <v>36</v>
      </c>
      <c r="F37" s="68" t="s">
        <v>73</v>
      </c>
      <c r="G37" s="69"/>
      <c r="H37" s="11"/>
      <c r="I37" s="2"/>
    </row>
    <row r="38" spans="1:9" ht="19.5" customHeight="1">
      <c r="A38" s="32" t="s">
        <v>39</v>
      </c>
      <c r="B38" s="33"/>
      <c r="C38" s="38">
        <f>SUM(C35:C36)-C37</f>
        <v>0</v>
      </c>
      <c r="D38" s="39"/>
      <c r="E38" s="27"/>
      <c r="F38" s="68"/>
      <c r="G38" s="69"/>
      <c r="H38" s="70"/>
      <c r="I38" s="2"/>
    </row>
    <row r="39" spans="1:9" ht="20.25" customHeight="1">
      <c r="A39" s="34"/>
      <c r="B39" s="35"/>
      <c r="C39" s="40"/>
      <c r="D39" s="41"/>
      <c r="E39" s="14" t="s">
        <v>23</v>
      </c>
      <c r="F39" s="67">
        <f>IF(F37="현금(이체X)",F35,IF(F37="카드",F35+F35*13%,IF(F37="이체 및 현금영수증",F35+F35*10%,IF(F37="이체 및 세금계산서",F35+F35*10%,IF(F37="이체 및 세금계산서",F35+F35*10%,)))))-F38</f>
        <v>577500</v>
      </c>
      <c r="G39" s="67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29" t="s">
        <v>67</v>
      </c>
      <c r="F1" s="29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525000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6"/>
    </row>
    <row r="17" spans="1:1">
      <c r="A17" s="26"/>
    </row>
    <row r="18" spans="1:1">
      <c r="A18" s="26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2020-04-02T08:45:32Z</cp:lastPrinted>
  <dcterms:created xsi:type="dcterms:W3CDTF">2019-03-28T03:58:09Z</dcterms:created>
  <dcterms:modified xsi:type="dcterms:W3CDTF">2020-04-02T08:45:34Z</dcterms:modified>
</cp:coreProperties>
</file>