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B7B92C5C-496B-4204-B651-75C79CA06B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<sst xmlns="http://schemas.openxmlformats.org/spreadsheetml/2006/main" count="91" uniqueCount="82">
  <si>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</si>
  <si>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</si>
  <si>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</si>
  <si>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</si>
  <si>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</si>
  <si>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</si>
  <si>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</si>
  <si>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</si>
  <si>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</si>
  <si>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</si>
  <si>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</si>
  <si>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</si>
  <si>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</si>
  <si>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</si>
  <si>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</si>
  <si>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</si>
  <si>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</si>
  <si>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</si>
  <si>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</si>
  <si>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</si>
  <si>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</si>
  <si>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</si>
  <si>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</si>
  <si>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</si>
  <si>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</si>
  <si>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</si>
  <si>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</si>
  <si>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</si>
  <si>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</si>
  <si>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</si>
  <si>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</si>
  <si>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</si>
  <si>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</si>
  <si>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</si>
  <si>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</si>
  <si>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</si>
  <si>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</si>
  <si>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</si>
  <si>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</si>
  <si>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</si>
  <si>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</si>
  <si>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</si>
  <si>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</si>
  <si>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</si>
  <si>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</si>
  <si>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</si>
  <si>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</si>
  <si>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</si>
  <si>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</si>
  <si>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</si>
  <si>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</si>
  <si>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</si>
  <si>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</si>
  <si>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</si>
  <si>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</si>
  <si>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</si>
  <si>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</si>
  <si>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</si>
  <si>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</si>
  <si>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</si>
  <si>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</si>
  <si>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</si>
  <si>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</si>
  <si>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</si>
  <si>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</si>
  <si>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</si>
  <si>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</si>
  <si>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</si>
  <si>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</si>
  <si>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</si>
  <si>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GIGABYTE H310M DS2V 2.0 듀러블에디션 피씨디렉트</t>
    <phoneticPr fontId="1" type="noConversion"/>
  </si>
  <si>
    <t>삼성전자 DDR4 16G PC4-21300(정품)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</si>
  <si>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</si>
  <si>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</si>
  <si>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배문숙선생님</t>
    <phoneticPr fontId="1" type="noConversion"/>
  </si>
  <si>
    <t>GTX750 PLUS D5 1GB</t>
    <phoneticPr fontId="1" type="noConversion"/>
  </si>
  <si>
    <t>인텔 코어i3-9세대 9100F (커피레이크-R)(정품)</t>
    <phoneticPr fontId="1" type="noConversion"/>
  </si>
  <si>
    <t>WD Green 240G</t>
    <phoneticPr fontId="1" type="noConversion"/>
  </si>
  <si>
    <t>WD BLUE 1TB</t>
    <phoneticPr fontId="1" type="noConversion"/>
  </si>
  <si>
    <t>인텔 기본정품 쿨러</t>
    <phoneticPr fontId="1" type="noConversion"/>
  </si>
  <si>
    <t>택배비</t>
    <phoneticPr fontId="1" type="noConversion"/>
  </si>
  <si>
    <t>로젠택배 안전배송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</si>
</sst>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G21" sqref="G2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74</v>
      </c>
      <c r="C1" s="86" t="s">
        <v>55</v>
      </c>
      <c r="D1" s="87"/>
      <c r="E1" s="39"/>
      <c r="F1" s="40"/>
      <c r="G1" s="40"/>
      <c r="H1" s="41"/>
    </row>
    <row r="2" spans="1:9" ht="22.5" customHeight="1">
      <c r="A2" s="18" t="s">
        <v>56</v>
      </c>
      <c r="B2" s="26">
        <v>1028275724</v>
      </c>
      <c r="C2" s="88"/>
      <c r="D2" s="89"/>
      <c r="E2" s="42"/>
      <c r="F2" s="43"/>
      <c r="G2" s="43"/>
      <c r="H2" s="44"/>
    </row>
    <row r="3" spans="1:9" ht="22.5" customHeight="1">
      <c r="A3" s="18" t="s">
        <v>57</v>
      </c>
      <c r="B3" s="21">
        <f ca="1">TODAY()</f>
        <v>43899</v>
      </c>
      <c r="C3" s="20" t="s">
        <v>58</v>
      </c>
      <c r="D3" s="25">
        <f ca="1">TODAY()</f>
        <v>43899</v>
      </c>
      <c r="E3" s="42"/>
      <c r="F3" s="43"/>
      <c r="G3" s="43"/>
      <c r="H3" s="44"/>
    </row>
    <row r="4" spans="1:9" ht="22.5" customHeight="1">
      <c r="A4" s="17" t="s">
        <v>54</v>
      </c>
      <c r="B4" s="90"/>
      <c r="C4" s="90"/>
      <c r="D4" s="91"/>
      <c r="E4" s="45"/>
      <c r="F4" s="46"/>
      <c r="G4" s="46"/>
      <c r="H4" s="47"/>
    </row>
    <row r="5" spans="1:9">
      <c r="A5" s="57" t="s">
        <v>0</v>
      </c>
      <c r="B5" s="58"/>
      <c r="C5" s="57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1" t="s">
        <v>32</v>
      </c>
      <c r="B6" s="52"/>
      <c r="C6" s="59" t="s">
        <v>76</v>
      </c>
      <c r="D6" s="60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53"/>
      <c r="B7" s="54"/>
      <c r="C7" s="59" t="s">
        <v>70</v>
      </c>
      <c r="D7" s="60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3"/>
      <c r="B8" s="54"/>
      <c r="C8" s="59" t="s">
        <v>71</v>
      </c>
      <c r="D8" s="60"/>
      <c r="E8" s="3" t="s">
        <v>8</v>
      </c>
      <c r="F8" s="6">
        <v>95000</v>
      </c>
      <c r="G8" s="3">
        <v>1</v>
      </c>
      <c r="H8" s="6">
        <f t="shared" si="0"/>
        <v>95000</v>
      </c>
      <c r="I8" s="2"/>
    </row>
    <row r="9" spans="1:9">
      <c r="A9" s="53"/>
      <c r="B9" s="54"/>
      <c r="C9" s="59" t="s">
        <v>75</v>
      </c>
      <c r="D9" s="60"/>
      <c r="E9" s="3" t="s">
        <v>9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53"/>
      <c r="B10" s="54"/>
      <c r="C10" s="59" t="s">
        <v>77</v>
      </c>
      <c r="D10" s="60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 ht="22.5" customHeight="1">
      <c r="A11" s="53"/>
      <c r="B11" s="54"/>
      <c r="C11" s="59" t="s">
        <v>78</v>
      </c>
      <c r="D11" s="60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3"/>
      <c r="B12" s="54"/>
      <c r="C12" s="59"/>
      <c r="D12" s="6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3"/>
      <c r="B13" s="54"/>
      <c r="C13" s="70" t="s">
        <v>72</v>
      </c>
      <c r="D13" s="71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2.5" customHeight="1">
      <c r="A14" s="53"/>
      <c r="B14" s="54"/>
      <c r="C14" s="70" t="s">
        <v>73</v>
      </c>
      <c r="D14" s="71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3"/>
      <c r="B15" s="54"/>
      <c r="C15" s="70" t="s">
        <v>79</v>
      </c>
      <c r="D15" s="71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3"/>
      <c r="B16" s="54"/>
      <c r="C16" s="70" t="s">
        <v>30</v>
      </c>
      <c r="D16" s="71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3"/>
      <c r="B17" s="54"/>
      <c r="C17" s="72" t="s">
        <v>52</v>
      </c>
      <c r="D17" s="73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3"/>
      <c r="B18" s="54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3"/>
      <c r="B19" s="54"/>
      <c r="C19" s="74" t="s">
        <v>69</v>
      </c>
      <c r="D19" s="75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3"/>
      <c r="B20" s="54"/>
      <c r="C20" s="103" t="s">
        <v>81</v>
      </c>
      <c r="D20" s="104"/>
      <c r="E20" s="4" t="s">
        <v>80</v>
      </c>
      <c r="F20" s="7">
        <v>0</v>
      </c>
      <c r="G20" s="4">
        <v>1</v>
      </c>
      <c r="H20" s="7">
        <f t="shared" si="0"/>
        <v>0</v>
      </c>
      <c r="I20" s="2"/>
    </row>
    <row r="21" spans="1:9" ht="12.75" customHeight="1">
      <c r="A21" s="53"/>
      <c r="B21" s="54"/>
      <c r="C21" s="92" t="s">
        <v>18</v>
      </c>
      <c r="D21" s="92"/>
      <c r="E21" s="64">
        <f>SUM(H6:H20)</f>
        <v>595000</v>
      </c>
      <c r="F21" s="64"/>
      <c r="G21" s="4">
        <v>1</v>
      </c>
      <c r="H21" s="50" t="s">
        <v>20</v>
      </c>
      <c r="I21" s="2"/>
    </row>
    <row r="22" spans="1:9" ht="12.75" customHeight="1">
      <c r="A22" s="53"/>
      <c r="B22" s="54"/>
      <c r="C22" s="92"/>
      <c r="D22" s="92"/>
      <c r="E22" s="64">
        <f>E21*G21</f>
        <v>595000</v>
      </c>
      <c r="F22" s="64"/>
      <c r="G22" s="64"/>
      <c r="H22" s="50"/>
      <c r="I22" s="2"/>
    </row>
    <row r="23" spans="1:9" ht="12.75" customHeight="1">
      <c r="A23" s="53"/>
      <c r="B23" s="54"/>
      <c r="C23" s="92"/>
      <c r="D23" s="92"/>
      <c r="E23" s="64"/>
      <c r="F23" s="64"/>
      <c r="G23" s="64"/>
      <c r="H23" s="50"/>
      <c r="I23" s="2"/>
    </row>
    <row r="24" spans="1:9" ht="17.25" customHeight="1">
      <c r="A24" s="53"/>
      <c r="B24" s="54"/>
      <c r="C24" s="97" t="s">
        <v>24</v>
      </c>
      <c r="D24" s="98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5"/>
      <c r="B25" s="56"/>
      <c r="C25" s="70"/>
      <c r="D25" s="71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6" t="str">
        <f>IF(F38="현금(이체X)",Sheet2!D2,IF(F38="카드",Sheet2!D2,IF(F38="이체 및 현금영수증",Sheet2!D1,IF(F38="카드+현금",Sheet2!D2,IF(F38="이체 및 세금계산서",Sheet2!D1)))))</f>
        <v>참고사항</v>
      </c>
      <c r="B26" s="77"/>
      <c r="C26" s="99"/>
      <c r="D26" s="71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8"/>
      <c r="B27" s="79"/>
      <c r="C27" s="99"/>
      <c r="D27" s="71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100"/>
      <c r="D28" s="101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100"/>
      <c r="D29" s="101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100"/>
      <c r="D30" s="101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8"/>
      <c r="B31" s="79"/>
      <c r="C31" s="102"/>
      <c r="D31" s="10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8"/>
      <c r="B32" s="79"/>
      <c r="C32" s="100"/>
      <c r="D32" s="101"/>
      <c r="E32" s="5"/>
      <c r="F32" s="6"/>
      <c r="G32" s="3"/>
      <c r="H32" s="6">
        <f t="shared" si="1"/>
        <v>0</v>
      </c>
      <c r="I32" s="2"/>
    </row>
    <row r="33" spans="1:9">
      <c r="A33" s="80"/>
      <c r="B33" s="81"/>
      <c r="C33" s="102"/>
      <c r="D33" s="101"/>
      <c r="E33" s="5"/>
      <c r="F33" s="6"/>
      <c r="G33" s="3"/>
      <c r="H33" s="6">
        <f t="shared" si="1"/>
        <v>0</v>
      </c>
      <c r="I33" s="2"/>
    </row>
    <row r="34" spans="1:9" ht="13.5" customHeight="1">
      <c r="A34" s="29" t="s">
        <v>41</v>
      </c>
      <c r="B34" s="30"/>
      <c r="C34" s="93" t="str">
        <f>IF(F38="현금(이체X)",Sheet2!C1,IF(F38="카드",Sheet2!C1,IF(F38="이체 및 현금영수증",Sheet2!C1,IF(F38="카드+현금",Sheet2!C2,IF(F38="이체 및 세금계산서",Sheet2!C1)))))</f>
        <v>선택사항</v>
      </c>
      <c r="D34" s="94"/>
      <c r="E34" s="64">
        <f>SUM(H25:H33)</f>
        <v>0</v>
      </c>
      <c r="F34" s="64"/>
      <c r="G34" s="65"/>
      <c r="H34" s="48" t="s">
        <v>20</v>
      </c>
      <c r="I34" s="2"/>
    </row>
    <row r="35" spans="1:9" ht="14.25" customHeight="1">
      <c r="A35" s="31"/>
      <c r="B35" s="32"/>
      <c r="C35" s="95"/>
      <c r="D35" s="96"/>
      <c r="E35" s="66"/>
      <c r="F35" s="66"/>
      <c r="G35" s="67"/>
      <c r="H35" s="49"/>
      <c r="I35" s="2"/>
    </row>
    <row r="36" spans="1:9" ht="16.5" customHeight="1">
      <c r="A36" s="27" t="s">
        <v>43</v>
      </c>
      <c r="B36" s="28"/>
      <c r="C36" s="84"/>
      <c r="D36" s="85"/>
      <c r="E36" s="8" t="s">
        <v>4</v>
      </c>
      <c r="F36" s="63">
        <f>SUM(E22,E34)</f>
        <v>595000</v>
      </c>
      <c r="G36" s="63"/>
      <c r="H36" s="9" t="s">
        <v>20</v>
      </c>
      <c r="I36" s="2"/>
    </row>
    <row r="37" spans="1:9" ht="16.5" customHeight="1">
      <c r="A37" s="27" t="s">
        <v>44</v>
      </c>
      <c r="B37" s="28"/>
      <c r="C37" s="8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3"/>
      <c r="E37" s="8" t="s">
        <v>22</v>
      </c>
      <c r="F37" s="61">
        <f>F36*1.1-F36</f>
        <v>59500</v>
      </c>
      <c r="G37" s="62"/>
      <c r="H37" s="10"/>
      <c r="I37" s="2"/>
    </row>
    <row r="38" spans="1:9" ht="17.25" customHeight="1">
      <c r="A38" s="27" t="s">
        <v>39</v>
      </c>
      <c r="B38" s="28"/>
      <c r="C38" s="33"/>
      <c r="D38" s="34"/>
      <c r="E38" s="8" t="s">
        <v>37</v>
      </c>
      <c r="F38" s="68" t="s">
        <v>38</v>
      </c>
      <c r="G38" s="69"/>
      <c r="H38" s="11"/>
      <c r="I38" s="2"/>
    </row>
    <row r="39" spans="1:9" ht="17.25" customHeight="1">
      <c r="A39" s="29" t="s">
        <v>40</v>
      </c>
      <c r="B39" s="30"/>
      <c r="C39" s="35">
        <f>SUM(C36:C37)-C38</f>
        <v>0</v>
      </c>
      <c r="D39" s="36"/>
      <c r="E39" s="8" t="s">
        <v>39</v>
      </c>
      <c r="F39" s="63"/>
      <c r="G39" s="63"/>
      <c r="H39" s="63"/>
      <c r="I39" s="2"/>
    </row>
    <row r="40" spans="1:9" ht="16.5" customHeight="1">
      <c r="A40" s="31"/>
      <c r="B40" s="32"/>
      <c r="C40" s="37"/>
      <c r="D40" s="38"/>
      <c r="E40" s="14" t="s">
        <v>23</v>
      </c>
      <c r="F40" s="64">
        <f>IF(F38="현금(이체X)",F36,IF(F38="카드",F36+F36*13%,IF(F38="이체 및 현금영수증",F36+F36*10%,IF(F38="이체 및 세금계산서",F36+F36*10%,IF(F38="이체 및 세금계산서",F36+F36*10%,)))))-F39</f>
        <v>595000</v>
      </c>
      <c r="G40" s="64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595000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2020-03-09T05:34:40Z</dcterms:modified>
</cp:coreProperties>
</file>