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문서\"/>
    </mc:Choice>
  </mc:AlternateContent>
  <xr:revisionPtr revIDLastSave="0" documentId="8_{A980AA4A-876F-42DF-A5C8-03CCC27E3935}" xr6:coauthVersionLast="45" xr6:coauthVersionMax="45" xr10:uidLastSave="{00000000-0000-0000-0000-000000000000}"/>
  <bookViews>
    <workbookView xWindow="1155" yWindow="1470" windowWidth="28755" windowHeight="15390" xr2:uid="{D4F94C82-A1BF-4632-92C0-14BD1632E0F3}"/>
  </bookViews>
  <sheets>
    <sheet name="Sheet1" sheetId="1" r:id="rId1"/>
    <sheet name="Sheet2" sheetId="2" r:id="rId2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" l="1"/>
  <c r="P3" i="1" s="1"/>
  <c r="O2" i="1"/>
  <c r="P2" i="1"/>
  <c r="L3" i="1"/>
  <c r="L2" i="1"/>
  <c r="K2" i="1"/>
  <c r="K3" i="1"/>
  <c r="D3" i="1" l="1"/>
  <c r="N3" i="1" s="1"/>
  <c r="D2" i="1" l="1"/>
  <c r="N2" i="1" s="1"/>
  <c r="C2" i="1" l="1"/>
  <c r="J2" i="1" s="1"/>
  <c r="C3" i="1" l="1"/>
  <c r="J3" i="1" s="1"/>
  <c r="C4" i="1"/>
  <c r="J4" i="1" s="1"/>
  <c r="C5" i="1"/>
  <c r="J5" i="1" s="1"/>
  <c r="C6" i="1"/>
  <c r="J6" i="1" s="1"/>
  <c r="C7" i="1"/>
  <c r="J7" i="1" s="1"/>
  <c r="C8" i="1"/>
  <c r="J8" i="1" s="1"/>
  <c r="C42" i="2" l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2" i="2"/>
  <c r="C13" i="1" l="1"/>
  <c r="J13" i="1" s="1"/>
  <c r="C14" i="1"/>
  <c r="J14" i="1" s="1"/>
  <c r="C15" i="1"/>
  <c r="J15" i="1" s="1"/>
  <c r="C16" i="1"/>
  <c r="J16" i="1" s="1"/>
  <c r="C17" i="1"/>
  <c r="J17" i="1" s="1"/>
  <c r="C18" i="1"/>
  <c r="J18" i="1" s="1"/>
  <c r="C19" i="1"/>
  <c r="J19" i="1" s="1"/>
  <c r="C20" i="1"/>
  <c r="J20" i="1" s="1"/>
  <c r="C21" i="1"/>
  <c r="J21" i="1" s="1"/>
  <c r="C22" i="1"/>
  <c r="J22" i="1" s="1"/>
  <c r="C23" i="1"/>
  <c r="J23" i="1" s="1"/>
  <c r="C24" i="1"/>
  <c r="J24" i="1" s="1"/>
  <c r="C25" i="1"/>
  <c r="J25" i="1" s="1"/>
  <c r="C26" i="1"/>
  <c r="J26" i="1" s="1"/>
  <c r="C27" i="1"/>
  <c r="J27" i="1" s="1"/>
  <c r="C28" i="1"/>
  <c r="J28" i="1" s="1"/>
  <c r="C29" i="1"/>
  <c r="J29" i="1" s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2" i="1"/>
  <c r="J12" i="1" s="1"/>
  <c r="C11" i="1"/>
  <c r="J11" i="1" s="1"/>
  <c r="C10" i="1"/>
  <c r="J10" i="1" s="1"/>
  <c r="C9" i="1" l="1"/>
  <c r="J9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3" i="1" l="1"/>
</calcChain>
</file>

<file path=xl/sharedStrings.xml><?xml version="1.0" encoding="utf-8"?>
<sst xmlns="http://schemas.openxmlformats.org/spreadsheetml/2006/main" count="22" uniqueCount="22">
  <si>
    <t>구분</t>
    <phoneticPr fontId="1" type="noConversion"/>
  </si>
  <si>
    <t>계산서매입</t>
    <phoneticPr fontId="1" type="noConversion"/>
  </si>
  <si>
    <t>계산서매출</t>
    <phoneticPr fontId="1" type="noConversion"/>
  </si>
  <si>
    <t>재고금액</t>
    <phoneticPr fontId="1" type="noConversion"/>
  </si>
  <si>
    <t>매입+10%</t>
    <phoneticPr fontId="1" type="noConversion"/>
  </si>
  <si>
    <t>재고 합계</t>
    <phoneticPr fontId="1" type="noConversion"/>
  </si>
  <si>
    <t>카드매입</t>
    <phoneticPr fontId="1" type="noConversion"/>
  </si>
  <si>
    <t>총합계</t>
    <phoneticPr fontId="1" type="noConversion"/>
  </si>
  <si>
    <t>19년도 카드매입</t>
    <phoneticPr fontId="1" type="noConversion"/>
  </si>
  <si>
    <t>1월분</t>
    <phoneticPr fontId="1" type="noConversion"/>
  </si>
  <si>
    <t>카드매출1</t>
    <phoneticPr fontId="1" type="noConversion"/>
  </si>
  <si>
    <t>카드매출2</t>
    <phoneticPr fontId="1" type="noConversion"/>
  </si>
  <si>
    <t>직원급여</t>
    <phoneticPr fontId="1" type="noConversion"/>
  </si>
  <si>
    <t>2월분</t>
    <phoneticPr fontId="1" type="noConversion"/>
  </si>
  <si>
    <t>매출합계</t>
    <phoneticPr fontId="1" type="noConversion"/>
  </si>
  <si>
    <t>예상수입</t>
    <phoneticPr fontId="1" type="noConversion"/>
  </si>
  <si>
    <t>매장임대료</t>
    <phoneticPr fontId="1" type="noConversion"/>
  </si>
  <si>
    <t>가상현금매출</t>
    <phoneticPr fontId="1" type="noConversion"/>
  </si>
  <si>
    <t>고정지출</t>
    <phoneticPr fontId="1" type="noConversion"/>
  </si>
  <si>
    <t>예상 순익</t>
    <phoneticPr fontId="1" type="noConversion"/>
  </si>
  <si>
    <t>실제 예상수익</t>
    <phoneticPr fontId="1" type="noConversion"/>
  </si>
  <si>
    <t>실제 예상순익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</si>
</sst>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3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226FD-0F77-4E95-A97F-0D4D6C0AF0A9}">
  <dimension ref="A1:P43"/>
  <sheetViews>
    <sheetView tabSelected="1" view="pageLayout" zoomScaleNormal="100" workbookViewId="0">
      <selection activeCell="P3" sqref="P3"/>
    </sheetView>
  </sheetViews>
  <sheetFormatPr defaultRowHeight="16.5" x14ac:dyDescent="0.3"/>
  <cols>
    <col min="1" max="1" width="6.25" bestFit="1" customWidth="1"/>
    <col min="2" max="2" width="12.125" bestFit="1" customWidth="1"/>
    <col min="3" max="4" width="11" customWidth="1"/>
    <col min="5" max="5" width="9.875" bestFit="1" customWidth="1"/>
    <col min="6" max="6" width="9.875" customWidth="1"/>
    <col min="7" max="7" width="13" bestFit="1" customWidth="1"/>
    <col min="8" max="8" width="10.125" customWidth="1"/>
    <col min="9" max="9" width="12.125" bestFit="1" customWidth="1"/>
    <col min="10" max="10" width="11.125" customWidth="1"/>
    <col min="11" max="11" width="11" bestFit="1" customWidth="1"/>
    <col min="12" max="12" width="13.875" style="1" bestFit="1" customWidth="1"/>
    <col min="13" max="13" width="9.875" style="1" bestFit="1" customWidth="1"/>
    <col min="14" max="14" width="10.625" bestFit="1" customWidth="1"/>
    <col min="15" max="16" width="13.75" bestFit="1" customWidth="1"/>
  </cols>
  <sheetData>
    <row r="1" spans="1:16" x14ac:dyDescent="0.3">
      <c r="A1" t="s">
        <v>0</v>
      </c>
      <c r="B1" t="s">
        <v>1</v>
      </c>
      <c r="C1" t="s">
        <v>4</v>
      </c>
      <c r="D1" t="s">
        <v>12</v>
      </c>
      <c r="E1" t="s">
        <v>6</v>
      </c>
      <c r="F1" t="s">
        <v>2</v>
      </c>
      <c r="G1" t="s">
        <v>17</v>
      </c>
      <c r="H1" t="s">
        <v>10</v>
      </c>
      <c r="I1" t="s">
        <v>11</v>
      </c>
      <c r="J1" t="s">
        <v>3</v>
      </c>
      <c r="K1" t="s">
        <v>14</v>
      </c>
      <c r="L1" s="1" t="s">
        <v>15</v>
      </c>
      <c r="M1" s="1" t="s">
        <v>18</v>
      </c>
      <c r="N1" t="s">
        <v>19</v>
      </c>
      <c r="O1" t="s">
        <v>20</v>
      </c>
      <c r="P1" t="s">
        <v>21</v>
      </c>
    </row>
    <row r="2" spans="1:16" x14ac:dyDescent="0.3">
      <c r="A2" t="s">
        <v>9</v>
      </c>
      <c r="B2" s="1">
        <v>21295751</v>
      </c>
      <c r="C2" s="1">
        <f>B2*Sheet2!A1</f>
        <v>23425326.100000001</v>
      </c>
      <c r="D2" s="1">
        <f>1394000+1900000</f>
        <v>3294000</v>
      </c>
      <c r="E2" s="1"/>
      <c r="F2" s="1">
        <v>117272</v>
      </c>
      <c r="G2" s="1">
        <v>1000000</v>
      </c>
      <c r="H2" s="1">
        <v>9265100</v>
      </c>
      <c r="I2" s="1">
        <v>8892004</v>
      </c>
      <c r="J2" s="1">
        <f>C2-(F2+I2+H2+G2)</f>
        <v>4150950.1000000015</v>
      </c>
      <c r="K2" s="1">
        <f>SUM(F2:I2)</f>
        <v>19274376</v>
      </c>
      <c r="L2" s="1">
        <f>K2*30%</f>
        <v>5782312.7999999998</v>
      </c>
      <c r="M2" s="1">
        <v>2000000</v>
      </c>
      <c r="N2" s="1">
        <f>L2-M2-D2</f>
        <v>488312.79999999981</v>
      </c>
      <c r="O2" s="1">
        <f>K2*45%</f>
        <v>8673469.2000000011</v>
      </c>
      <c r="P2" s="1">
        <f>O2-M2-4500000</f>
        <v>2173469.2000000011</v>
      </c>
    </row>
    <row r="3" spans="1:16" x14ac:dyDescent="0.3">
      <c r="A3" t="s">
        <v>13</v>
      </c>
      <c r="B3" s="1">
        <v>15832194</v>
      </c>
      <c r="C3" s="1">
        <f>B3*Sheet2!A2</f>
        <v>17415413.400000002</v>
      </c>
      <c r="D3" s="1">
        <f>1394000+1900000</f>
        <v>3294000</v>
      </c>
      <c r="E3" s="1"/>
      <c r="F3" s="1">
        <v>299090</v>
      </c>
      <c r="G3" s="1">
        <v>1000000</v>
      </c>
      <c r="H3" s="1">
        <v>5142300</v>
      </c>
      <c r="I3" s="1">
        <v>5587700</v>
      </c>
      <c r="J3" s="1">
        <f>C3-(F3+I3+H3+G3)</f>
        <v>5386323.4000000022</v>
      </c>
      <c r="K3" s="1">
        <f>SUM(F3:I3)</f>
        <v>12029090</v>
      </c>
      <c r="L3" s="1">
        <f>K3*30%</f>
        <v>3608727</v>
      </c>
      <c r="M3" s="1">
        <v>2000000</v>
      </c>
      <c r="N3" s="1">
        <f>L3-M3-D3</f>
        <v>-1685273</v>
      </c>
      <c r="O3" s="1">
        <f>K3*40%</f>
        <v>4811636</v>
      </c>
      <c r="P3" s="1">
        <f>O3-M3-4500000</f>
        <v>-1688364</v>
      </c>
    </row>
    <row r="4" spans="1:16" x14ac:dyDescent="0.3">
      <c r="B4" s="1"/>
      <c r="C4" s="1">
        <f>B4*Sheet2!A3</f>
        <v>0</v>
      </c>
      <c r="D4" s="1"/>
      <c r="E4" s="1"/>
      <c r="F4" s="1"/>
      <c r="G4" s="1"/>
      <c r="H4" s="1"/>
      <c r="I4" s="1"/>
      <c r="J4" s="1">
        <f t="shared" ref="J4:J29" si="0">C4-I4+G4</f>
        <v>0</v>
      </c>
    </row>
    <row r="5" spans="1:16" x14ac:dyDescent="0.3">
      <c r="B5" s="1"/>
      <c r="C5" s="1">
        <f>B5*Sheet2!A4</f>
        <v>0</v>
      </c>
      <c r="D5" s="1"/>
      <c r="E5" s="1"/>
      <c r="F5" s="1"/>
      <c r="G5" s="1"/>
      <c r="H5" s="1"/>
      <c r="I5" s="1"/>
      <c r="J5" s="1">
        <f t="shared" si="0"/>
        <v>0</v>
      </c>
    </row>
    <row r="6" spans="1:16" x14ac:dyDescent="0.3">
      <c r="B6" s="1"/>
      <c r="C6" s="1">
        <f>B6*Sheet2!A5</f>
        <v>0</v>
      </c>
      <c r="D6" s="1"/>
      <c r="E6" s="1"/>
      <c r="F6" s="1"/>
      <c r="G6" s="1"/>
      <c r="H6" s="1"/>
      <c r="I6" s="1"/>
      <c r="J6" s="1">
        <f t="shared" si="0"/>
        <v>0</v>
      </c>
    </row>
    <row r="7" spans="1:16" x14ac:dyDescent="0.3">
      <c r="B7" s="1"/>
      <c r="C7" s="1">
        <f>B7*Sheet2!A6</f>
        <v>0</v>
      </c>
      <c r="D7" s="1"/>
      <c r="E7" s="1"/>
      <c r="F7" s="1"/>
      <c r="G7" s="1"/>
      <c r="H7" s="1"/>
      <c r="I7" s="1"/>
      <c r="J7" s="1">
        <f t="shared" si="0"/>
        <v>0</v>
      </c>
    </row>
    <row r="8" spans="1:16" x14ac:dyDescent="0.3">
      <c r="B8" s="1"/>
      <c r="C8" s="1">
        <f>B8*Sheet2!A7</f>
        <v>0</v>
      </c>
      <c r="D8" s="1"/>
      <c r="E8" s="1"/>
      <c r="F8" s="1"/>
      <c r="G8" s="1"/>
      <c r="H8" s="1"/>
      <c r="I8" s="1"/>
      <c r="J8" s="1">
        <f t="shared" si="0"/>
        <v>0</v>
      </c>
    </row>
    <row r="9" spans="1:16" x14ac:dyDescent="0.3">
      <c r="B9" s="1"/>
      <c r="C9" s="1">
        <f>B9*Sheet2!A1</f>
        <v>0</v>
      </c>
      <c r="D9" s="1"/>
      <c r="E9" s="1"/>
      <c r="F9" s="1"/>
      <c r="G9" s="1"/>
      <c r="H9" s="1"/>
      <c r="I9" s="3"/>
      <c r="J9" s="1">
        <f t="shared" si="0"/>
        <v>0</v>
      </c>
    </row>
    <row r="10" spans="1:16" x14ac:dyDescent="0.3">
      <c r="B10" s="1"/>
      <c r="C10" s="1">
        <f>B10*Sheet2!A1</f>
        <v>0</v>
      </c>
      <c r="D10" s="1"/>
      <c r="E10" s="1"/>
      <c r="F10" s="1"/>
      <c r="G10" s="1"/>
      <c r="H10" s="1"/>
      <c r="I10" s="1"/>
      <c r="J10" s="1">
        <f t="shared" si="0"/>
        <v>0</v>
      </c>
    </row>
    <row r="11" spans="1:16" x14ac:dyDescent="0.3">
      <c r="B11" s="1"/>
      <c r="C11" s="1">
        <f>B11*Sheet2!A1</f>
        <v>0</v>
      </c>
      <c r="D11" s="1"/>
      <c r="E11" s="1"/>
      <c r="F11" s="1"/>
      <c r="G11" s="1"/>
      <c r="H11" s="1"/>
      <c r="I11" s="1"/>
      <c r="J11" s="1">
        <f t="shared" si="0"/>
        <v>0</v>
      </c>
    </row>
    <row r="12" spans="1:16" x14ac:dyDescent="0.3">
      <c r="B12" s="1"/>
      <c r="C12" s="1">
        <f>B12*Sheet2!A1</f>
        <v>0</v>
      </c>
      <c r="D12" s="1"/>
      <c r="E12" s="1"/>
      <c r="F12" s="1"/>
      <c r="G12" s="1"/>
      <c r="H12" s="1"/>
      <c r="I12" s="1"/>
      <c r="J12" s="1">
        <f t="shared" si="0"/>
        <v>0</v>
      </c>
    </row>
    <row r="13" spans="1:16" x14ac:dyDescent="0.3">
      <c r="B13" s="1"/>
      <c r="C13" s="1">
        <f>B13*Sheet2!A1</f>
        <v>0</v>
      </c>
      <c r="D13" s="1"/>
      <c r="E13" s="1"/>
      <c r="F13" s="1"/>
      <c r="G13" s="1"/>
      <c r="H13" s="1"/>
      <c r="I13" s="1"/>
      <c r="J13" s="1">
        <f t="shared" si="0"/>
        <v>0</v>
      </c>
    </row>
    <row r="14" spans="1:16" x14ac:dyDescent="0.3">
      <c r="B14" s="1"/>
      <c r="C14" s="1">
        <f>B14*Sheet2!A3</f>
        <v>0</v>
      </c>
      <c r="D14" s="1"/>
      <c r="E14" s="1"/>
      <c r="F14" s="1"/>
      <c r="G14" s="1"/>
      <c r="H14" s="1"/>
      <c r="I14" s="1"/>
      <c r="J14" s="1">
        <f t="shared" si="0"/>
        <v>0</v>
      </c>
    </row>
    <row r="15" spans="1:16" x14ac:dyDescent="0.3">
      <c r="B15" s="1"/>
      <c r="C15" s="1">
        <f>B15*Sheet2!A5</f>
        <v>0</v>
      </c>
      <c r="D15" s="1"/>
      <c r="E15" s="1"/>
      <c r="F15" s="1"/>
      <c r="G15" s="1"/>
      <c r="H15" s="1"/>
      <c r="I15" s="1"/>
      <c r="J15" s="1">
        <f t="shared" si="0"/>
        <v>0</v>
      </c>
    </row>
    <row r="16" spans="1:16" x14ac:dyDescent="0.3">
      <c r="B16" s="1"/>
      <c r="C16" s="1">
        <f>B16*Sheet2!A5</f>
        <v>0</v>
      </c>
      <c r="D16" s="1"/>
      <c r="E16" s="1"/>
      <c r="F16" s="1"/>
      <c r="G16" s="1"/>
      <c r="H16" s="1"/>
      <c r="I16" s="1"/>
      <c r="J16" s="1">
        <f t="shared" si="0"/>
        <v>0</v>
      </c>
    </row>
    <row r="17" spans="2:10" x14ac:dyDescent="0.3">
      <c r="B17" s="1"/>
      <c r="C17" s="1">
        <f>B17*Sheet2!A7</f>
        <v>0</v>
      </c>
      <c r="D17" s="1"/>
      <c r="E17" s="1"/>
      <c r="F17" s="1"/>
      <c r="G17" s="1"/>
      <c r="H17" s="1"/>
      <c r="I17" s="1"/>
      <c r="J17" s="1">
        <f t="shared" si="0"/>
        <v>0</v>
      </c>
    </row>
    <row r="18" spans="2:10" x14ac:dyDescent="0.3">
      <c r="B18" s="1"/>
      <c r="C18" s="1">
        <f>B18*Sheet2!A7</f>
        <v>0</v>
      </c>
      <c r="D18" s="1"/>
      <c r="E18" s="1"/>
      <c r="F18" s="1"/>
      <c r="G18" s="1"/>
      <c r="H18" s="1"/>
      <c r="I18" s="1"/>
      <c r="J18" s="1">
        <f t="shared" si="0"/>
        <v>0</v>
      </c>
    </row>
    <row r="19" spans="2:10" x14ac:dyDescent="0.3">
      <c r="B19" s="1"/>
      <c r="C19" s="1">
        <f>B19*Sheet2!A9</f>
        <v>0</v>
      </c>
      <c r="D19" s="1"/>
      <c r="E19" s="1"/>
      <c r="F19" s="1"/>
      <c r="G19" s="1"/>
      <c r="H19" s="1"/>
      <c r="I19" s="1"/>
      <c r="J19" s="1">
        <f t="shared" si="0"/>
        <v>0</v>
      </c>
    </row>
    <row r="20" spans="2:10" x14ac:dyDescent="0.3">
      <c r="B20" s="1"/>
      <c r="C20" s="1">
        <f>B20*Sheet2!A9</f>
        <v>0</v>
      </c>
      <c r="D20" s="1"/>
      <c r="E20" s="1"/>
      <c r="F20" s="1"/>
      <c r="G20" s="1"/>
      <c r="H20" s="1"/>
      <c r="I20" s="1"/>
      <c r="J20" s="1">
        <f t="shared" si="0"/>
        <v>0</v>
      </c>
    </row>
    <row r="21" spans="2:10" x14ac:dyDescent="0.3">
      <c r="B21" s="1"/>
      <c r="C21" s="1">
        <f>B21*Sheet2!A11</f>
        <v>0</v>
      </c>
      <c r="D21" s="1"/>
      <c r="E21" s="1"/>
      <c r="F21" s="1"/>
      <c r="G21" s="1"/>
      <c r="H21" s="1"/>
      <c r="I21" s="1"/>
      <c r="J21" s="1">
        <f t="shared" si="0"/>
        <v>0</v>
      </c>
    </row>
    <row r="22" spans="2:10" x14ac:dyDescent="0.3">
      <c r="B22" s="1"/>
      <c r="C22" s="1">
        <f>B22*Sheet2!A11</f>
        <v>0</v>
      </c>
      <c r="D22" s="1"/>
      <c r="E22" s="1"/>
      <c r="F22" s="1"/>
      <c r="G22" s="1"/>
      <c r="H22" s="1"/>
      <c r="I22" s="1"/>
      <c r="J22" s="1">
        <f t="shared" si="0"/>
        <v>0</v>
      </c>
    </row>
    <row r="23" spans="2:10" x14ac:dyDescent="0.3">
      <c r="B23" s="1"/>
      <c r="C23" s="1">
        <f>B23*Sheet2!A13</f>
        <v>0</v>
      </c>
      <c r="D23" s="1"/>
      <c r="E23" s="1"/>
      <c r="F23" s="1"/>
      <c r="G23" s="1"/>
      <c r="H23" s="1"/>
      <c r="I23" s="1"/>
      <c r="J23" s="1">
        <f t="shared" si="0"/>
        <v>0</v>
      </c>
    </row>
    <row r="24" spans="2:10" x14ac:dyDescent="0.3">
      <c r="B24" s="1"/>
      <c r="C24" s="1">
        <f>B24*Sheet2!A13</f>
        <v>0</v>
      </c>
      <c r="D24" s="1"/>
      <c r="E24" s="1"/>
      <c r="F24" s="1"/>
      <c r="G24" s="1"/>
      <c r="H24" s="1"/>
      <c r="I24" s="1"/>
      <c r="J24" s="1">
        <f t="shared" si="0"/>
        <v>0</v>
      </c>
    </row>
    <row r="25" spans="2:10" x14ac:dyDescent="0.3">
      <c r="B25" s="1"/>
      <c r="C25" s="1">
        <f>B25*Sheet2!A15</f>
        <v>0</v>
      </c>
      <c r="D25" s="1"/>
      <c r="E25" s="1"/>
      <c r="F25" s="1"/>
      <c r="G25" s="1"/>
      <c r="H25" s="1"/>
      <c r="I25" s="1"/>
      <c r="J25" s="1">
        <f t="shared" si="0"/>
        <v>0</v>
      </c>
    </row>
    <row r="26" spans="2:10" x14ac:dyDescent="0.3">
      <c r="B26" s="1"/>
      <c r="C26" s="1">
        <f>B26*Sheet2!A15</f>
        <v>0</v>
      </c>
      <c r="D26" s="1"/>
      <c r="E26" s="1"/>
      <c r="F26" s="1"/>
      <c r="G26" s="1"/>
      <c r="H26" s="1"/>
      <c r="I26" s="1"/>
      <c r="J26" s="1">
        <f t="shared" si="0"/>
        <v>0</v>
      </c>
    </row>
    <row r="27" spans="2:10" x14ac:dyDescent="0.3">
      <c r="B27" s="1"/>
      <c r="C27" s="1">
        <f>B27*Sheet2!A17</f>
        <v>0</v>
      </c>
      <c r="D27" s="1"/>
      <c r="E27" s="1"/>
      <c r="F27" s="1"/>
      <c r="G27" s="1"/>
      <c r="H27" s="1"/>
      <c r="I27" s="1"/>
      <c r="J27" s="1">
        <f t="shared" si="0"/>
        <v>0</v>
      </c>
    </row>
    <row r="28" spans="2:10" x14ac:dyDescent="0.3">
      <c r="B28" s="1"/>
      <c r="C28" s="1">
        <f>B28*Sheet2!A17</f>
        <v>0</v>
      </c>
      <c r="D28" s="1"/>
      <c r="E28" s="1"/>
      <c r="F28" s="1"/>
      <c r="G28" s="1"/>
      <c r="H28" s="1"/>
      <c r="I28" s="1"/>
      <c r="J28" s="1">
        <f t="shared" si="0"/>
        <v>0</v>
      </c>
    </row>
    <row r="29" spans="2:10" x14ac:dyDescent="0.3">
      <c r="B29" s="1"/>
      <c r="C29" s="1">
        <f>B29*Sheet2!A19</f>
        <v>0</v>
      </c>
      <c r="D29" s="1"/>
      <c r="E29" s="1"/>
      <c r="F29" s="1"/>
      <c r="G29" s="1"/>
      <c r="H29" s="1"/>
      <c r="I29" s="1"/>
      <c r="J29" s="1">
        <f t="shared" si="0"/>
        <v>0</v>
      </c>
    </row>
    <row r="30" spans="2:10" x14ac:dyDescent="0.3">
      <c r="B30" s="1"/>
      <c r="C30" s="1">
        <f>B30*Sheet2!A19</f>
        <v>0</v>
      </c>
      <c r="D30" s="1"/>
      <c r="E30" s="1"/>
      <c r="F30" s="1"/>
      <c r="G30" s="1"/>
      <c r="H30" s="1"/>
      <c r="I30" s="1"/>
      <c r="J30" s="1" t="e">
        <f>C30+G30-#REF!-I30</f>
        <v>#REF!</v>
      </c>
    </row>
    <row r="31" spans="2:10" x14ac:dyDescent="0.3">
      <c r="B31" s="1"/>
      <c r="C31" s="1">
        <f>B31*Sheet2!A21</f>
        <v>0</v>
      </c>
      <c r="D31" s="1"/>
      <c r="E31" s="1"/>
      <c r="F31" s="1"/>
      <c r="G31" s="1"/>
      <c r="H31" s="1"/>
      <c r="I31" s="1"/>
      <c r="J31" s="1" t="e">
        <f>C31+G31-#REF!-I31</f>
        <v>#REF!</v>
      </c>
    </row>
    <row r="32" spans="2:10" x14ac:dyDescent="0.3">
      <c r="B32" s="1"/>
      <c r="C32" s="1">
        <f>B32*Sheet2!A21</f>
        <v>0</v>
      </c>
      <c r="D32" s="1"/>
      <c r="E32" s="1"/>
      <c r="F32" s="1"/>
      <c r="G32" s="1"/>
      <c r="H32" s="1"/>
      <c r="I32" s="1"/>
      <c r="J32" s="1" t="e">
        <f>C32+G32-#REF!-I32</f>
        <v>#REF!</v>
      </c>
    </row>
    <row r="33" spans="1:11" x14ac:dyDescent="0.3">
      <c r="B33" s="1"/>
      <c r="C33" s="1">
        <f>B33*Sheet2!A23</f>
        <v>0</v>
      </c>
      <c r="D33" s="1"/>
      <c r="E33" s="1"/>
      <c r="F33" s="1"/>
      <c r="G33" s="1"/>
      <c r="H33" s="1"/>
      <c r="I33" s="1"/>
      <c r="J33" s="1" t="e">
        <f>C33+G33-#REF!-I33</f>
        <v>#REF!</v>
      </c>
    </row>
    <row r="34" spans="1:11" x14ac:dyDescent="0.3">
      <c r="B34" s="1"/>
      <c r="C34" s="1">
        <f>B34*Sheet2!A23</f>
        <v>0</v>
      </c>
      <c r="D34" s="1"/>
      <c r="E34" s="1"/>
      <c r="F34" s="1"/>
      <c r="G34" s="1"/>
      <c r="H34" s="1"/>
      <c r="I34" s="1"/>
      <c r="J34" s="1" t="e">
        <f>C34+G34-#REF!-I34</f>
        <v>#REF!</v>
      </c>
    </row>
    <row r="35" spans="1:11" x14ac:dyDescent="0.3">
      <c r="B35" s="1"/>
      <c r="C35" s="1">
        <f>B35*Sheet2!A25</f>
        <v>0</v>
      </c>
      <c r="D35" s="1"/>
      <c r="E35" s="1"/>
      <c r="F35" s="1"/>
      <c r="G35" s="1"/>
      <c r="H35" s="1"/>
      <c r="I35" s="1"/>
      <c r="J35" s="1" t="e">
        <f>C35+G35-#REF!-I35</f>
        <v>#REF!</v>
      </c>
    </row>
    <row r="36" spans="1:11" x14ac:dyDescent="0.3">
      <c r="B36" s="1"/>
      <c r="C36" s="1">
        <f>B36*Sheet2!A25</f>
        <v>0</v>
      </c>
      <c r="D36" s="1"/>
      <c r="E36" s="1"/>
      <c r="F36" s="1"/>
      <c r="G36" s="1"/>
      <c r="H36" s="1"/>
      <c r="I36" s="1"/>
      <c r="J36" s="1" t="e">
        <f>C36+G36-#REF!-I36</f>
        <v>#REF!</v>
      </c>
    </row>
    <row r="37" spans="1:11" x14ac:dyDescent="0.3">
      <c r="B37" s="1"/>
      <c r="C37" s="1">
        <f>B37*Sheet2!A27</f>
        <v>0</v>
      </c>
      <c r="D37" s="1"/>
      <c r="E37" s="1"/>
      <c r="F37" s="1"/>
      <c r="G37" s="1"/>
      <c r="H37" s="1"/>
      <c r="I37" s="1"/>
      <c r="J37" s="1" t="e">
        <f>C37+G37-#REF!-I37</f>
        <v>#REF!</v>
      </c>
    </row>
    <row r="38" spans="1:11" x14ac:dyDescent="0.3">
      <c r="B38" s="1"/>
      <c r="C38" s="1">
        <f>B38*Sheet2!A27</f>
        <v>0</v>
      </c>
      <c r="D38" s="1"/>
      <c r="E38" s="1"/>
      <c r="F38" s="1"/>
      <c r="G38" s="1"/>
      <c r="H38" s="1"/>
      <c r="I38" s="1"/>
      <c r="J38" s="1" t="e">
        <f>C38+G38-#REF!-I38</f>
        <v>#REF!</v>
      </c>
    </row>
    <row r="39" spans="1:11" x14ac:dyDescent="0.3">
      <c r="B39" s="1"/>
      <c r="C39" s="1">
        <f>B39*Sheet2!A29</f>
        <v>0</v>
      </c>
      <c r="D39" s="1"/>
      <c r="E39" s="1"/>
      <c r="F39" s="1"/>
      <c r="G39" s="1"/>
      <c r="H39" s="1"/>
      <c r="I39" s="1"/>
      <c r="J39" s="1" t="e">
        <f>C39+G39-#REF!-I39</f>
        <v>#REF!</v>
      </c>
    </row>
    <row r="40" spans="1:11" x14ac:dyDescent="0.3">
      <c r="B40" s="1"/>
      <c r="C40" s="1">
        <f>B40*Sheet2!A29</f>
        <v>0</v>
      </c>
      <c r="D40" s="1"/>
      <c r="E40" s="1"/>
      <c r="F40" s="1"/>
      <c r="G40" s="1"/>
      <c r="H40" s="1"/>
      <c r="I40" s="1"/>
      <c r="J40" s="1" t="e">
        <f>C40+G40-#REF!-I40</f>
        <v>#REF!</v>
      </c>
    </row>
    <row r="41" spans="1:11" x14ac:dyDescent="0.3">
      <c r="B41" s="1"/>
      <c r="C41" s="1">
        <f>B41*Sheet2!A31</f>
        <v>0</v>
      </c>
      <c r="D41" s="1"/>
      <c r="E41" s="1"/>
      <c r="F41" s="1"/>
      <c r="G41" s="1"/>
      <c r="H41" s="1"/>
      <c r="I41" s="1"/>
      <c r="J41" s="1" t="e">
        <f>C41+G41-#REF!-I41</f>
        <v>#REF!</v>
      </c>
    </row>
    <row r="42" spans="1:11" x14ac:dyDescent="0.3">
      <c r="B42" s="1"/>
      <c r="C42" s="1">
        <f>B42*Sheet2!A31</f>
        <v>0</v>
      </c>
      <c r="D42" s="1"/>
      <c r="E42" s="1"/>
      <c r="F42" s="1"/>
      <c r="G42" s="1"/>
      <c r="H42" s="1"/>
      <c r="I42" s="1"/>
      <c r="J42" s="1"/>
    </row>
    <row r="43" spans="1:11" x14ac:dyDescent="0.3">
      <c r="A43" s="4" t="s">
        <v>5</v>
      </c>
      <c r="B43" s="4"/>
      <c r="C43" s="4"/>
      <c r="D43" s="4"/>
      <c r="E43" s="4"/>
      <c r="F43" s="4"/>
      <c r="G43" s="4"/>
      <c r="H43" s="4"/>
      <c r="I43" s="4"/>
      <c r="J43" s="1" t="e">
        <f>SUM(J2:J42)</f>
        <v>#REF!</v>
      </c>
      <c r="K43" s="1"/>
    </row>
  </sheetData>
  <mergeCells count="1">
    <mergeCell ref="A43:I43"/>
  </mergeCells>
  <phoneticPr fontId="1" type="noConversion"/>
  <pageMargins left="0.25" right="0.25" top="0.75" bottom="0.75" header="0.3" footer="0.3"/>
  <pageSetup paperSize="9" scale="70" orientation="landscape" horizontalDpi="0" verticalDpi="0" r:id="rId1"/>
  <headerFooter>
    <oddHeader>&amp;C매입매출 세금계산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C137-CD24-410F-BAC2-AF38A6F5389A}">
  <dimension ref="A1:E42"/>
  <sheetViews>
    <sheetView workbookViewId="0">
      <selection activeCell="E3" sqref="E3"/>
    </sheetView>
  </sheetViews>
  <sheetFormatPr defaultRowHeight="16.5" x14ac:dyDescent="0.3"/>
  <cols>
    <col min="3" max="3" width="9.875" bestFit="1" customWidth="1"/>
  </cols>
  <sheetData>
    <row r="1" spans="1:5" x14ac:dyDescent="0.3">
      <c r="A1" s="2">
        <v>1.1000000000000001</v>
      </c>
      <c r="B1" s="4" t="s">
        <v>8</v>
      </c>
      <c r="C1" s="4"/>
      <c r="E1" t="s">
        <v>16</v>
      </c>
    </row>
    <row r="2" spans="1:5" x14ac:dyDescent="0.3">
      <c r="A2" s="2">
        <v>1.1000000000000001</v>
      </c>
      <c r="B2" s="1">
        <v>1559600</v>
      </c>
      <c r="C2" s="1">
        <f>B2*A2</f>
        <v>1715560.0000000002</v>
      </c>
    </row>
    <row r="3" spans="1:5" x14ac:dyDescent="0.3">
      <c r="A3" s="2">
        <v>1.1000000000000001</v>
      </c>
      <c r="B3" s="1">
        <v>850000</v>
      </c>
      <c r="C3" s="1">
        <f t="shared" ref="C3:C41" si="0">B3*A3</f>
        <v>935000.00000000012</v>
      </c>
    </row>
    <row r="4" spans="1:5" x14ac:dyDescent="0.3">
      <c r="A4" s="2">
        <v>1.1000000000000001</v>
      </c>
      <c r="B4" s="1">
        <v>288500</v>
      </c>
      <c r="C4" s="1">
        <f t="shared" si="0"/>
        <v>317350</v>
      </c>
    </row>
    <row r="5" spans="1:5" x14ac:dyDescent="0.3">
      <c r="A5" s="2">
        <v>1.1000000000000001</v>
      </c>
      <c r="B5" s="1">
        <v>106800</v>
      </c>
      <c r="C5" s="1">
        <f t="shared" si="0"/>
        <v>117480.00000000001</v>
      </c>
    </row>
    <row r="6" spans="1:5" x14ac:dyDescent="0.3">
      <c r="A6" s="2">
        <v>1.1000000000000001</v>
      </c>
      <c r="B6" s="1">
        <v>20140</v>
      </c>
      <c r="C6" s="1">
        <f t="shared" si="0"/>
        <v>22154</v>
      </c>
    </row>
    <row r="7" spans="1:5" x14ac:dyDescent="0.3">
      <c r="A7" s="2">
        <v>1.1000000000000001</v>
      </c>
      <c r="B7" s="1">
        <v>22400</v>
      </c>
      <c r="C7" s="1">
        <f t="shared" si="0"/>
        <v>24640.000000000004</v>
      </c>
    </row>
    <row r="8" spans="1:5" x14ac:dyDescent="0.3">
      <c r="A8" s="2">
        <v>1.1000000000000001</v>
      </c>
      <c r="B8" s="1">
        <v>146480</v>
      </c>
      <c r="C8" s="1">
        <f t="shared" si="0"/>
        <v>161128</v>
      </c>
    </row>
    <row r="9" spans="1:5" x14ac:dyDescent="0.3">
      <c r="A9" s="2">
        <v>1.1000000000000001</v>
      </c>
      <c r="B9" s="1">
        <v>400500</v>
      </c>
      <c r="C9" s="1">
        <f t="shared" si="0"/>
        <v>440550.00000000006</v>
      </c>
    </row>
    <row r="10" spans="1:5" x14ac:dyDescent="0.3">
      <c r="A10" s="2">
        <v>1.1000000000000001</v>
      </c>
      <c r="B10" s="1">
        <v>80100</v>
      </c>
      <c r="C10" s="1">
        <f t="shared" si="0"/>
        <v>88110</v>
      </c>
    </row>
    <row r="11" spans="1:5" x14ac:dyDescent="0.3">
      <c r="A11" s="2">
        <v>1.1000000000000001</v>
      </c>
      <c r="B11" s="1">
        <v>210520</v>
      </c>
      <c r="C11" s="1">
        <f t="shared" si="0"/>
        <v>231572.00000000003</v>
      </c>
    </row>
    <row r="12" spans="1:5" x14ac:dyDescent="0.3">
      <c r="A12" s="2">
        <v>1.1000000000000001</v>
      </c>
      <c r="B12" s="1">
        <v>82760</v>
      </c>
      <c r="C12" s="1">
        <f t="shared" si="0"/>
        <v>91036.000000000015</v>
      </c>
    </row>
    <row r="13" spans="1:5" x14ac:dyDescent="0.3">
      <c r="A13" s="2">
        <v>1.1000000000000001</v>
      </c>
      <c r="B13" s="1">
        <v>224000</v>
      </c>
      <c r="C13" s="1">
        <f t="shared" si="0"/>
        <v>246400.00000000003</v>
      </c>
    </row>
    <row r="14" spans="1:5" x14ac:dyDescent="0.3">
      <c r="A14" s="2">
        <v>1.1000000000000001</v>
      </c>
      <c r="B14" s="1">
        <v>62500</v>
      </c>
      <c r="C14" s="1">
        <f t="shared" si="0"/>
        <v>68750</v>
      </c>
    </row>
    <row r="15" spans="1:5" x14ac:dyDescent="0.3">
      <c r="A15" s="2">
        <v>1.1000000000000001</v>
      </c>
      <c r="B15" s="1">
        <v>21000</v>
      </c>
      <c r="C15" s="1">
        <f t="shared" si="0"/>
        <v>23100.000000000004</v>
      </c>
    </row>
    <row r="16" spans="1:5" x14ac:dyDescent="0.3">
      <c r="A16" s="2">
        <v>1.1000000000000001</v>
      </c>
      <c r="B16" s="1">
        <v>102000</v>
      </c>
      <c r="C16" s="1">
        <f t="shared" si="0"/>
        <v>112200.00000000001</v>
      </c>
    </row>
    <row r="17" spans="1:3" x14ac:dyDescent="0.3">
      <c r="A17" s="2">
        <v>1.1000000000000001</v>
      </c>
      <c r="B17" s="1">
        <v>270070</v>
      </c>
      <c r="C17" s="1">
        <f t="shared" si="0"/>
        <v>297077</v>
      </c>
    </row>
    <row r="18" spans="1:3" x14ac:dyDescent="0.3">
      <c r="A18" s="2">
        <v>1.1000000000000001</v>
      </c>
      <c r="B18" s="1">
        <v>22400</v>
      </c>
      <c r="C18" s="1">
        <f t="shared" si="0"/>
        <v>24640.000000000004</v>
      </c>
    </row>
    <row r="19" spans="1:3" x14ac:dyDescent="0.3">
      <c r="A19" s="2">
        <v>1.1000000000000001</v>
      </c>
      <c r="B19" s="1">
        <v>147260</v>
      </c>
      <c r="C19" s="1">
        <f t="shared" si="0"/>
        <v>161986</v>
      </c>
    </row>
    <row r="20" spans="1:3" x14ac:dyDescent="0.3">
      <c r="A20" s="2">
        <v>1.1000000000000001</v>
      </c>
      <c r="B20" s="1">
        <v>436780</v>
      </c>
      <c r="C20" s="1">
        <f t="shared" si="0"/>
        <v>480458.00000000006</v>
      </c>
    </row>
    <row r="21" spans="1:3" x14ac:dyDescent="0.3">
      <c r="A21" s="2">
        <v>1.1000000000000001</v>
      </c>
      <c r="B21" s="1">
        <v>25000</v>
      </c>
      <c r="C21" s="1">
        <f t="shared" si="0"/>
        <v>27500.000000000004</v>
      </c>
    </row>
    <row r="22" spans="1:3" x14ac:dyDescent="0.3">
      <c r="A22" s="2">
        <v>1.1000000000000001</v>
      </c>
      <c r="B22" s="1">
        <v>54520</v>
      </c>
      <c r="C22" s="1">
        <f t="shared" si="0"/>
        <v>59972.000000000007</v>
      </c>
    </row>
    <row r="23" spans="1:3" x14ac:dyDescent="0.3">
      <c r="A23" s="2">
        <v>1.1000000000000001</v>
      </c>
      <c r="B23" s="1">
        <v>37500</v>
      </c>
      <c r="C23" s="1">
        <f t="shared" si="0"/>
        <v>41250</v>
      </c>
    </row>
    <row r="24" spans="1:3" x14ac:dyDescent="0.3">
      <c r="A24" s="2">
        <v>1.1000000000000001</v>
      </c>
      <c r="B24" s="1">
        <v>24000</v>
      </c>
      <c r="C24" s="1">
        <f t="shared" si="0"/>
        <v>26400.000000000004</v>
      </c>
    </row>
    <row r="25" spans="1:3" x14ac:dyDescent="0.3">
      <c r="A25" s="2">
        <v>1.1000000000000001</v>
      </c>
      <c r="B25" s="1">
        <v>89000</v>
      </c>
      <c r="C25" s="1">
        <f t="shared" si="0"/>
        <v>97900.000000000015</v>
      </c>
    </row>
    <row r="26" spans="1:3" x14ac:dyDescent="0.3">
      <c r="A26" s="2">
        <v>1.1000000000000001</v>
      </c>
      <c r="B26" s="1">
        <v>96000</v>
      </c>
      <c r="C26" s="1">
        <f t="shared" si="0"/>
        <v>105600.00000000001</v>
      </c>
    </row>
    <row r="27" spans="1:3" x14ac:dyDescent="0.3">
      <c r="A27" s="2">
        <v>1.1000000000000001</v>
      </c>
      <c r="B27" s="1">
        <v>50000</v>
      </c>
      <c r="C27" s="1">
        <f t="shared" si="0"/>
        <v>55000.000000000007</v>
      </c>
    </row>
    <row r="28" spans="1:3" x14ac:dyDescent="0.3">
      <c r="A28" s="2">
        <v>1.1000000000000001</v>
      </c>
      <c r="B28" s="1"/>
      <c r="C28" s="1">
        <f t="shared" si="0"/>
        <v>0</v>
      </c>
    </row>
    <row r="29" spans="1:3" x14ac:dyDescent="0.3">
      <c r="A29" s="2">
        <v>1.1000000000000001</v>
      </c>
      <c r="B29" s="1"/>
      <c r="C29" s="1">
        <f t="shared" si="0"/>
        <v>0</v>
      </c>
    </row>
    <row r="30" spans="1:3" x14ac:dyDescent="0.3">
      <c r="A30" s="2">
        <v>1.1000000000000001</v>
      </c>
      <c r="B30" s="1"/>
      <c r="C30" s="1">
        <f t="shared" si="0"/>
        <v>0</v>
      </c>
    </row>
    <row r="31" spans="1:3" x14ac:dyDescent="0.3">
      <c r="A31" s="2">
        <v>1.1000000000000001</v>
      </c>
      <c r="B31" s="1"/>
      <c r="C31" s="1">
        <f t="shared" si="0"/>
        <v>0</v>
      </c>
    </row>
    <row r="32" spans="1:3" x14ac:dyDescent="0.3">
      <c r="A32" s="2">
        <v>1.1000000000000001</v>
      </c>
      <c r="B32" s="1"/>
      <c r="C32" s="1">
        <f t="shared" si="0"/>
        <v>0</v>
      </c>
    </row>
    <row r="33" spans="1:3" x14ac:dyDescent="0.3">
      <c r="A33" s="2">
        <v>1.1000000000000001</v>
      </c>
      <c r="B33" s="1"/>
      <c r="C33" s="1">
        <f t="shared" si="0"/>
        <v>0</v>
      </c>
    </row>
    <row r="34" spans="1:3" x14ac:dyDescent="0.3">
      <c r="A34" s="2">
        <v>1.1000000000000001</v>
      </c>
      <c r="B34" s="1"/>
      <c r="C34" s="1">
        <f t="shared" si="0"/>
        <v>0</v>
      </c>
    </row>
    <row r="35" spans="1:3" x14ac:dyDescent="0.3">
      <c r="A35" s="2">
        <v>1.1000000000000001</v>
      </c>
      <c r="B35" s="1"/>
      <c r="C35" s="1">
        <f t="shared" si="0"/>
        <v>0</v>
      </c>
    </row>
    <row r="36" spans="1:3" x14ac:dyDescent="0.3">
      <c r="A36" s="2">
        <v>1.1000000000000001</v>
      </c>
      <c r="B36" s="1"/>
      <c r="C36" s="1">
        <f t="shared" si="0"/>
        <v>0</v>
      </c>
    </row>
    <row r="37" spans="1:3" x14ac:dyDescent="0.3">
      <c r="A37" s="2">
        <v>1.1000000000000001</v>
      </c>
      <c r="C37" s="1">
        <f t="shared" si="0"/>
        <v>0</v>
      </c>
    </row>
    <row r="38" spans="1:3" x14ac:dyDescent="0.3">
      <c r="A38" s="2">
        <v>1.1000000000000001</v>
      </c>
      <c r="C38" s="1">
        <f t="shared" si="0"/>
        <v>0</v>
      </c>
    </row>
    <row r="39" spans="1:3" x14ac:dyDescent="0.3">
      <c r="A39" s="2">
        <v>1.1000000000000001</v>
      </c>
      <c r="C39" s="1">
        <f t="shared" si="0"/>
        <v>0</v>
      </c>
    </row>
    <row r="40" spans="1:3" x14ac:dyDescent="0.3">
      <c r="A40" s="2">
        <v>1.1000000000000001</v>
      </c>
      <c r="C40" s="1">
        <f t="shared" si="0"/>
        <v>0</v>
      </c>
    </row>
    <row r="41" spans="1:3" x14ac:dyDescent="0.3">
      <c r="A41" s="2">
        <v>1.1000000000000001</v>
      </c>
      <c r="C41" s="1">
        <f t="shared" si="0"/>
        <v>0</v>
      </c>
    </row>
    <row r="42" spans="1:3" x14ac:dyDescent="0.3">
      <c r="B42" t="s">
        <v>7</v>
      </c>
      <c r="C42" s="1">
        <f>SUM(C2:C41)</f>
        <v>5972813.0000000009</v>
      </c>
    </row>
  </sheetData>
  <mergeCells count="1">
    <mergeCell ref="B1:C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dcterms:created xsi:type="dcterms:W3CDTF">2019-10-28T03:47:59Z</dcterms:created>
  <dcterms:modified xsi:type="dcterms:W3CDTF">2020-02-23T11:13:12Z</dcterms:modified>
</cp:coreProperties>
</file>