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FD20B7B-DDE3-478B-95A5-13B2DC130863}" xr6:coauthVersionLast="45" xr6:coauthVersionMax="45" xr10:uidLastSave="{00000000-0000-0000-0000-000000000000}"/>
  <bookViews>
    <workbookView xWindow="420" yWindow="2235" windowWidth="152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<sst xmlns="http://schemas.openxmlformats.org/spreadsheetml/2006/main" count="78" uniqueCount="68">
  <si>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</si>
  <si>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</si>
  <si>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</si>
  <si>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</si>
  <si>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</si>
  <si>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</si>
  <si>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</si>
  <si>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</si>
  <si>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</si>
  <si>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</si>
  <si>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</si>
  <si>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</si>
  <si>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</si>
  <si>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</si>
  <si>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</si>
  <si>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</si>
  <si>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</si>
  <si>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</si>
  <si>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</si>
  <si>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</si>
  <si>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</si>
  <si>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</si>
  <si>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</si>
  <si>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</si>
  <si>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</si>
  <si>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</si>
  <si>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</si>
  <si>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</si>
  <si>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</si>
  <si>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</si>
  <si>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</si>
  <si>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</si>
  <si>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</si>
  <si>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</si>
  <si>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</si>
  <si>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</si>
  <si>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</si>
  <si>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</si>
  <si>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</si>
  <si>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</si>
  <si>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</si>
  <si>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</si>
  <si>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</si>
  <si>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</si>
  <si>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</si>
  <si>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</si>
  <si>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</si>
  <si>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</si>
  <si>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</si>
  <si>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</si>
  <si>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</si>
  <si>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</si>
  <si>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</si>
  <si>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</si>
  <si>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AMD 라이젠 7 3700X (마티스) (정품)</t>
    <phoneticPr fontId="1" type="noConversion"/>
  </si>
  <si>
    <t>B450M 박격포 맥스</t>
    <phoneticPr fontId="1" type="noConversion"/>
  </si>
  <si>
    <t>삼성전자 DDR4 8G PC4-21300 (정품)</t>
    <phoneticPr fontId="1" type="noConversion"/>
  </si>
  <si>
    <t>기존</t>
    <phoneticPr fontId="1" type="noConversion"/>
  </si>
  <si>
    <t>씨게이트 2TB</t>
    <phoneticPr fontId="1" type="noConversion"/>
  </si>
  <si>
    <t>ABKO NCORE 아수라 풀 아크릴 (블랙)</t>
    <phoneticPr fontId="1" type="noConversion"/>
  </si>
  <si>
    <t>정격 600W</t>
    <phoneticPr fontId="1" type="noConversion"/>
  </si>
  <si>
    <t>써모랩 TRINITY WHITE LED 저소음</t>
    <phoneticPr fontId="1" type="noConversion"/>
  </si>
  <si>
    <t>견적일자: 2019년  12 월  30  일</t>
    <phoneticPr fontId="1" type="noConversion"/>
  </si>
  <si>
    <t>전화번호: 010-3867-1016</t>
    <phoneticPr fontId="1" type="noConversion"/>
  </si>
  <si>
    <t>고객성명(회사명): 김현수</t>
    <phoneticPr fontId="1" type="noConversion"/>
  </si>
  <si>
    <t>기본 세트 S/V</t>
    <phoneticPr fontId="1" type="noConversion"/>
  </si>
  <si>
    <t>현금(이체X)</t>
  </si>
  <si>
    <t>GTX1660 SUPER MIRACLE 6G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</si>
</sst>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B10" sqref="B1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64</v>
      </c>
      <c r="B1" s="36" t="s">
        <v>27</v>
      </c>
      <c r="C1" s="43"/>
      <c r="D1" s="44"/>
      <c r="E1" s="44"/>
      <c r="F1" s="45"/>
    </row>
    <row r="2" spans="1:7" ht="22.5" customHeight="1">
      <c r="A2" s="13" t="s">
        <v>63</v>
      </c>
      <c r="B2" s="37"/>
      <c r="C2" s="46"/>
      <c r="D2" s="47"/>
      <c r="E2" s="47"/>
      <c r="F2" s="48"/>
    </row>
    <row r="3" spans="1:7" ht="22.5" customHeight="1">
      <c r="A3" s="13" t="s">
        <v>62</v>
      </c>
      <c r="B3" s="13" t="s">
        <v>40</v>
      </c>
      <c r="C3" s="46"/>
      <c r="D3" s="47"/>
      <c r="E3" s="47"/>
      <c r="F3" s="48"/>
    </row>
    <row r="4" spans="1:7" ht="22.5" customHeight="1">
      <c r="A4" s="62" t="s">
        <v>25</v>
      </c>
      <c r="B4" s="63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36</v>
      </c>
      <c r="B6" s="14" t="s">
        <v>54</v>
      </c>
      <c r="C6" s="3" t="s">
        <v>6</v>
      </c>
      <c r="D6" s="8">
        <v>437000</v>
      </c>
      <c r="E6" s="3">
        <v>1</v>
      </c>
      <c r="F6" s="8">
        <f>D6*E6</f>
        <v>437000</v>
      </c>
      <c r="G6" s="2"/>
    </row>
    <row r="7" spans="1:7" ht="24" customHeight="1">
      <c r="A7" s="41"/>
      <c r="B7" s="14" t="s">
        <v>55</v>
      </c>
      <c r="C7" s="3" t="s">
        <v>7</v>
      </c>
      <c r="D7" s="8">
        <v>145000</v>
      </c>
      <c r="E7" s="3">
        <v>1</v>
      </c>
      <c r="F7" s="8">
        <f t="shared" ref="F7:F20" si="0">D7*E7</f>
        <v>145000</v>
      </c>
      <c r="G7" s="2"/>
    </row>
    <row r="8" spans="1:7">
      <c r="A8" s="41"/>
      <c r="B8" s="14" t="s">
        <v>56</v>
      </c>
      <c r="C8" s="3" t="s">
        <v>8</v>
      </c>
      <c r="D8" s="8">
        <v>40000</v>
      </c>
      <c r="E8" s="3">
        <v>4</v>
      </c>
      <c r="F8" s="8">
        <f t="shared" si="0"/>
        <v>160000</v>
      </c>
      <c r="G8" s="2"/>
    </row>
    <row r="9" spans="1:7">
      <c r="A9" s="41"/>
      <c r="B9" s="14" t="s">
        <v>67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1"/>
      <c r="B10" s="14" t="s">
        <v>57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1"/>
      <c r="B11" s="14" t="s">
        <v>58</v>
      </c>
      <c r="C11" s="3" t="s">
        <v>11</v>
      </c>
      <c r="D11" s="8">
        <v>65000</v>
      </c>
      <c r="E11" s="3">
        <v>1</v>
      </c>
      <c r="F11" s="8">
        <f t="shared" si="0"/>
        <v>65000</v>
      </c>
      <c r="G11" s="2"/>
    </row>
    <row r="12" spans="1:7" ht="24" customHeight="1">
      <c r="A12" s="41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59</v>
      </c>
      <c r="C13" s="3" t="s">
        <v>13</v>
      </c>
      <c r="D13" s="8">
        <v>38000</v>
      </c>
      <c r="E13" s="3">
        <v>1</v>
      </c>
      <c r="F13" s="8">
        <f t="shared" si="0"/>
        <v>38000</v>
      </c>
      <c r="G13" s="2"/>
    </row>
    <row r="14" spans="1:7">
      <c r="A14" s="41"/>
      <c r="B14" s="11" t="s">
        <v>60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1"/>
      <c r="B15" s="11" t="s">
        <v>61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1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1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4" t="s">
        <v>18</v>
      </c>
      <c r="C21" s="32">
        <f>SUM(F6:F20)</f>
        <v>1300000</v>
      </c>
      <c r="D21" s="32"/>
      <c r="E21" s="12">
        <v>1</v>
      </c>
      <c r="F21" s="54" t="s">
        <v>20</v>
      </c>
      <c r="G21" s="2"/>
    </row>
    <row r="22" spans="1:7" ht="12.75" customHeight="1" thickBot="1">
      <c r="A22" s="41"/>
      <c r="B22" s="65"/>
      <c r="C22" s="32">
        <f>C21*E21</f>
        <v>1300000</v>
      </c>
      <c r="D22" s="32"/>
      <c r="E22" s="32"/>
      <c r="F22" s="55"/>
      <c r="G22" s="2"/>
    </row>
    <row r="23" spans="1:7" ht="12.75" customHeight="1" thickBot="1">
      <c r="A23" s="41"/>
      <c r="B23" s="66"/>
      <c r="C23" s="32"/>
      <c r="D23" s="32"/>
      <c r="E23" s="32"/>
      <c r="F23" s="56"/>
      <c r="G23" s="2"/>
    </row>
    <row r="24" spans="1:7" ht="17.25" customHeight="1">
      <c r="A24" s="41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18"/>
      <c r="B27" s="11" t="s">
        <v>65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48</v>
      </c>
      <c r="B34" s="38" t="s">
        <v>51</v>
      </c>
      <c r="C34" s="31">
        <f>SUM(F25:F33)</f>
        <v>0</v>
      </c>
      <c r="D34" s="31"/>
      <c r="E34" s="33"/>
      <c r="F34" s="52" t="s">
        <v>20</v>
      </c>
      <c r="G34" s="2"/>
    </row>
    <row r="35" spans="1:7" ht="14.25" customHeight="1">
      <c r="A35" s="59"/>
      <c r="B35" s="39"/>
      <c r="C35" s="34"/>
      <c r="D35" s="34"/>
      <c r="E35" s="29"/>
      <c r="F35" s="53"/>
      <c r="G35" s="2"/>
    </row>
    <row r="36" spans="1:7" ht="16.5" customHeight="1">
      <c r="A36" s="22" t="s">
        <v>52</v>
      </c>
      <c r="B36" s="23"/>
      <c r="C36" s="20" t="s">
        <v>4</v>
      </c>
      <c r="D36" s="31">
        <f>SUM(C22,C34)</f>
        <v>1300000</v>
      </c>
      <c r="E36" s="31"/>
      <c r="F36" s="21" t="s">
        <v>20</v>
      </c>
      <c r="G36" s="2"/>
    </row>
    <row r="37" spans="1:7" ht="16.5" customHeight="1">
      <c r="A37" s="22" t="s">
        <v>53</v>
      </c>
      <c r="B37" s="27" t="b">
        <f>IF(D38="카드+현금",ROUND(Sheet2!B4,-4))</f>
        <v>0</v>
      </c>
      <c r="C37" s="20" t="s">
        <v>22</v>
      </c>
      <c r="D37" s="29">
        <f>D36*1.1-D36</f>
        <v>130000</v>
      </c>
      <c r="E37" s="30"/>
      <c r="F37" s="24"/>
      <c r="G37" s="2"/>
    </row>
    <row r="38" spans="1:7" ht="17.25" customHeight="1">
      <c r="A38" s="22" t="s">
        <v>46</v>
      </c>
      <c r="B38" s="23"/>
      <c r="C38" s="20" t="s">
        <v>44</v>
      </c>
      <c r="D38" s="33" t="s">
        <v>66</v>
      </c>
      <c r="E38" s="35"/>
      <c r="F38" s="25"/>
      <c r="G38" s="2"/>
    </row>
    <row r="39" spans="1:7" ht="17.25" customHeight="1">
      <c r="A39" s="57" t="s">
        <v>47</v>
      </c>
      <c r="B39" s="60">
        <f>SUM(B36:B37)-B38</f>
        <v>0</v>
      </c>
      <c r="C39" s="20" t="s">
        <v>46</v>
      </c>
      <c r="D39" s="31"/>
      <c r="E39" s="31"/>
      <c r="F39" s="31"/>
      <c r="G39" s="2"/>
    </row>
    <row r="40" spans="1:7" ht="16.5" customHeight="1">
      <c r="A40" s="57"/>
      <c r="B40" s="61"/>
      <c r="C40" s="20" t="s">
        <v>23</v>
      </c>
      <c r="D40" s="31">
        <f>IF(D38="현금(이체X)",D36,IF(D38="카드",D36+D36*10%,IF(D38="이체 및 현금영수증",D36+D36*10%,IF(D38="이체 및 세금계산서",D36+D36*10%,IF(D38="이체 및 세금계산서",D36+D36*10%,)))))-D39</f>
        <v>1300000</v>
      </c>
      <c r="E40" s="31"/>
      <c r="F40" s="26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45</v>
      </c>
      <c r="B1" t="s">
        <v>26</v>
      </c>
    </row>
    <row r="2" spans="1:2">
      <c r="A2" t="s">
        <v>41</v>
      </c>
      <c r="B2" t="s">
        <v>20</v>
      </c>
    </row>
    <row r="3" spans="1:2">
      <c r="A3" t="s">
        <v>42</v>
      </c>
      <c r="B3" t="s">
        <v>50</v>
      </c>
    </row>
    <row r="4" spans="1:2">
      <c r="A4" t="s">
        <v>43</v>
      </c>
      <c r="B4" s="28">
        <f>Sheet1!D36-(Sheet1!B36/1.1)</f>
        <v>1300000</v>
      </c>
    </row>
    <row r="5" spans="1:2">
      <c r="A5" t="s">
        <v>49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2019-12-30T07:38:29Z</cp:lastPrinted>
  <dcterms:created xsi:type="dcterms:W3CDTF">2019-03-28T03:58:09Z</dcterms:created>
  <dcterms:modified xsi:type="dcterms:W3CDTF">2019-12-30T07:39:09Z</dcterms:modified>
</cp:coreProperties>
</file>