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BCC290C-F640-4732-A399-C2B43DD6F7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<sst xmlns="http://schemas.openxmlformats.org/spreadsheetml/2006/main" count="79" uniqueCount="69">
  <si>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</si>
  <si>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</si>
  <si>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</si>
  <si>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</si>
  <si>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</si>
  <si>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</si>
  <si>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</si>
  <si>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</si>
  <si>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</si>
  <si>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</si>
  <si>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</si>
  <si>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</si>
  <si>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</si>
  <si>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</si>
  <si>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</si>
  <si>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</si>
  <si>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</si>
  <si>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</si>
  <si>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</si>
  <si>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</si>
  <si>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</si>
  <si>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</si>
  <si>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</si>
  <si>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</si>
  <si>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</si>
  <si>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</si>
  <si>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</si>
  <si>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</si>
  <si>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</si>
  <si>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</si>
  <si>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</si>
  <si>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</si>
  <si>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</si>
  <si>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</si>
  <si>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</si>
  <si>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</si>
  <si>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</si>
  <si>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</si>
  <si>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</si>
  <si>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</si>
  <si>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</si>
  <si>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</si>
  <si>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</si>
  <si>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</si>
  <si>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</si>
  <si>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</si>
  <si>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</si>
  <si>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</si>
  <si>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</si>
  <si>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</si>
  <si>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</si>
  <si>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</si>
  <si>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</si>
  <si>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</si>
  <si>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</si>
  <si>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인텔 i7-9세대 9700F (커피레이크-R) (정품)</t>
    <phoneticPr fontId="1" type="noConversion"/>
  </si>
  <si>
    <t>ASRock B365M PRO4</t>
    <phoneticPr fontId="1" type="noConversion"/>
  </si>
  <si>
    <t>삼성전자 DDR4 8G PC4-21300 (정품)</t>
    <phoneticPr fontId="1" type="noConversion"/>
  </si>
  <si>
    <t>마이크론 Crucial BX500 (480GB)</t>
    <phoneticPr fontId="1" type="noConversion"/>
  </si>
  <si>
    <t>Seagate 2TB BarraCuda</t>
    <phoneticPr fontId="1" type="noConversion"/>
  </si>
  <si>
    <t>마이크로닉스 Classic II 700W</t>
    <phoneticPr fontId="1" type="noConversion"/>
  </si>
  <si>
    <t>마이크로닉스 Master T500 2020 강화유리</t>
    <phoneticPr fontId="1" type="noConversion"/>
  </si>
  <si>
    <t>잘만 CNPS9X OPTIMA WHITE LED</t>
    <phoneticPr fontId="1" type="noConversion"/>
  </si>
  <si>
    <t>마이크로닉스 장패드</t>
    <phoneticPr fontId="1" type="noConversion"/>
  </si>
  <si>
    <t>카드+현금</t>
  </si>
  <si>
    <t>견적일자: 2020년  02 월  16   일</t>
    <phoneticPr fontId="1" type="noConversion"/>
  </si>
  <si>
    <t>고객성명(회사명): 김하성</t>
    <phoneticPr fontId="1" type="noConversion"/>
  </si>
  <si>
    <t>전화번호: 010-4080-6133</t>
    <phoneticPr fontId="1" type="noConversion"/>
  </si>
  <si>
    <t>RTX2060 SUPER 벤투스GP OC 8G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</si>
</sst>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3" zoomScaleNormal="100" workbookViewId="0">
      <selection activeCell="B11" sqref="B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7" t="s">
        <v>27</v>
      </c>
      <c r="C1" s="44"/>
      <c r="D1" s="45"/>
      <c r="E1" s="45"/>
      <c r="F1" s="46"/>
    </row>
    <row r="2" spans="1:7" ht="22.5" customHeight="1">
      <c r="A2" s="12" t="s">
        <v>67</v>
      </c>
      <c r="B2" s="38"/>
      <c r="C2" s="47"/>
      <c r="D2" s="48"/>
      <c r="E2" s="48"/>
      <c r="F2" s="49"/>
    </row>
    <row r="3" spans="1:7" ht="22.5" customHeight="1">
      <c r="A3" s="12" t="s">
        <v>65</v>
      </c>
      <c r="B3" s="12" t="s">
        <v>54</v>
      </c>
      <c r="C3" s="47"/>
      <c r="D3" s="48"/>
      <c r="E3" s="48"/>
      <c r="F3" s="49"/>
    </row>
    <row r="4" spans="1:7" ht="22.5" customHeight="1">
      <c r="A4" s="32" t="s">
        <v>25</v>
      </c>
      <c r="B4" s="33"/>
      <c r="C4" s="50"/>
      <c r="D4" s="51"/>
      <c r="E4" s="51"/>
      <c r="F4" s="52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1" t="s">
        <v>36</v>
      </c>
      <c r="B6" s="13" t="s">
        <v>55</v>
      </c>
      <c r="C6" s="3" t="s">
        <v>6</v>
      </c>
      <c r="D6" s="8">
        <v>470000</v>
      </c>
      <c r="E6" s="3">
        <v>1</v>
      </c>
      <c r="F6" s="8">
        <f>D6*E6</f>
        <v>470000</v>
      </c>
      <c r="G6" s="2"/>
    </row>
    <row r="7" spans="1:7" ht="24" customHeight="1">
      <c r="A7" s="42"/>
      <c r="B7" s="13" t="s">
        <v>56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2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2"/>
      <c r="B9" s="13" t="s">
        <v>68</v>
      </c>
      <c r="C9" s="3" t="s">
        <v>9</v>
      </c>
      <c r="D9" s="8">
        <v>505000</v>
      </c>
      <c r="E9" s="3">
        <v>1</v>
      </c>
      <c r="F9" s="8">
        <f t="shared" si="0"/>
        <v>505000</v>
      </c>
      <c r="G9" s="2"/>
    </row>
    <row r="10" spans="1:7" ht="24" customHeight="1">
      <c r="A10" s="42"/>
      <c r="B10" s="13" t="s">
        <v>58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2"/>
      <c r="B11" s="13" t="s">
        <v>59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2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2"/>
      <c r="B13" s="11" t="s">
        <v>61</v>
      </c>
      <c r="C13" s="3" t="s">
        <v>13</v>
      </c>
      <c r="D13" s="8">
        <v>55000</v>
      </c>
      <c r="E13" s="3">
        <v>1</v>
      </c>
      <c r="F13" s="8">
        <f t="shared" si="0"/>
        <v>55000</v>
      </c>
      <c r="G13" s="2"/>
    </row>
    <row r="14" spans="1:7">
      <c r="A14" s="42"/>
      <c r="B14" s="11" t="s">
        <v>60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2"/>
      <c r="B15" s="11" t="s">
        <v>62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2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2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2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2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2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2"/>
      <c r="B21" s="34" t="s">
        <v>18</v>
      </c>
      <c r="C21" s="65">
        <f>SUM(F6:F20)</f>
        <v>1540000</v>
      </c>
      <c r="D21" s="65"/>
      <c r="E21" s="71">
        <v>1</v>
      </c>
      <c r="F21" s="55" t="s">
        <v>20</v>
      </c>
      <c r="G21" s="2"/>
    </row>
    <row r="22" spans="1:7" ht="12.75" customHeight="1" thickBot="1">
      <c r="A22" s="42"/>
      <c r="B22" s="35"/>
      <c r="C22" s="65">
        <f>C21*E21</f>
        <v>1540000</v>
      </c>
      <c r="D22" s="65"/>
      <c r="E22" s="65"/>
      <c r="F22" s="56"/>
      <c r="G22" s="2"/>
    </row>
    <row r="23" spans="1:7" ht="12.75" customHeight="1" thickBot="1">
      <c r="A23" s="42"/>
      <c r="B23" s="36"/>
      <c r="C23" s="65"/>
      <c r="D23" s="65"/>
      <c r="E23" s="65"/>
      <c r="F23" s="57"/>
      <c r="G23" s="2"/>
    </row>
    <row r="24" spans="1:7" ht="17.25" customHeight="1">
      <c r="A24" s="42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3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8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9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9"/>
      <c r="B28" s="10" t="s">
        <v>63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59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9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9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9"/>
      <c r="B32" s="10"/>
      <c r="C32" s="7"/>
      <c r="D32" s="8"/>
      <c r="E32" s="3"/>
      <c r="F32" s="8">
        <f t="shared" si="1"/>
        <v>0</v>
      </c>
      <c r="G32" s="2"/>
    </row>
    <row r="33" spans="1:7">
      <c r="A33" s="60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8" t="s">
        <v>46</v>
      </c>
      <c r="B34" s="39" t="str">
        <f>IF(D38="현금(이체X)",Sheet2!C1,IF(D38="카드",Sheet2!C1,IF(D38="이체 및 현금영수증",Sheet2!C1,IF(D38="카드+현금",Sheet2!C2,IF(D38="이체 및 세금계산서",Sheet2!C1)))))</f>
        <v>카드+현금</v>
      </c>
      <c r="C34" s="64">
        <f>SUM(F25:F33)</f>
        <v>0</v>
      </c>
      <c r="D34" s="64"/>
      <c r="E34" s="66"/>
      <c r="F34" s="53" t="s">
        <v>20</v>
      </c>
      <c r="G34" s="2"/>
    </row>
    <row r="35" spans="1:7" ht="14.25" customHeight="1">
      <c r="A35" s="29"/>
      <c r="B35" s="40"/>
      <c r="C35" s="67"/>
      <c r="D35" s="67"/>
      <c r="E35" s="68"/>
      <c r="F35" s="54"/>
      <c r="G35" s="2"/>
    </row>
    <row r="36" spans="1:7" ht="16.5" customHeight="1">
      <c r="A36" s="19" t="s">
        <v>49</v>
      </c>
      <c r="B36" s="72">
        <v>814000</v>
      </c>
      <c r="C36" s="17" t="s">
        <v>4</v>
      </c>
      <c r="D36" s="63">
        <f>SUM(C22,C34)</f>
        <v>1540000</v>
      </c>
      <c r="E36" s="63"/>
      <c r="F36" s="18" t="s">
        <v>20</v>
      </c>
      <c r="G36" s="2"/>
    </row>
    <row r="37" spans="1:7" ht="16.5" customHeight="1">
      <c r="A37" s="19" t="s">
        <v>50</v>
      </c>
      <c r="B37" s="24">
        <v>800000</v>
      </c>
      <c r="C37" s="17" t="s">
        <v>22</v>
      </c>
      <c r="D37" s="61">
        <f>D36*1.1-D36</f>
        <v>154000.00000000023</v>
      </c>
      <c r="E37" s="62"/>
      <c r="F37" s="20"/>
      <c r="G37" s="2"/>
    </row>
    <row r="38" spans="1:7" ht="17.25" customHeight="1">
      <c r="A38" s="19" t="s">
        <v>44</v>
      </c>
      <c r="B38" s="73">
        <v>4000</v>
      </c>
      <c r="C38" s="17" t="s">
        <v>42</v>
      </c>
      <c r="D38" s="69" t="s">
        <v>64</v>
      </c>
      <c r="E38" s="70"/>
      <c r="F38" s="21"/>
      <c r="G38" s="2"/>
    </row>
    <row r="39" spans="1:7" ht="17.25" customHeight="1">
      <c r="A39" s="27" t="s">
        <v>45</v>
      </c>
      <c r="B39" s="30">
        <f>SUM(B36:B37)-B38</f>
        <v>1610000</v>
      </c>
      <c r="C39" s="17" t="s">
        <v>44</v>
      </c>
      <c r="D39" s="63"/>
      <c r="E39" s="63"/>
      <c r="F39" s="63"/>
      <c r="G39" s="2"/>
    </row>
    <row r="40" spans="1:7" ht="16.5" customHeight="1">
      <c r="A40" s="27"/>
      <c r="B40" s="31"/>
      <c r="C40" s="25" t="s">
        <v>23</v>
      </c>
      <c r="D40" s="64">
        <f>IF(D38="현금(이체X)",D36,IF(D38="카드",D36+D36*13%,IF(D38="이체 및 현금영수증",D36+D36*10%,IF(D38="이체 및 세금계산서",D36+D36*10%,IF(D38="이체 및 세금계산서",D36+D36*10%,)))))-D39</f>
        <v>0</v>
      </c>
      <c r="E40" s="64"/>
      <c r="F40" s="26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800000.00000000012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2020-02-16T08:26:09Z</dcterms:modified>
</cp:coreProperties>
</file>