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8_{1AFA0E11-3A7E-4B29-B266-520F603BD07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l="1"/>
  <c r="D40" i="1"/>
  <c r="B39" i="1"/>
  <c r="D37" i="1"/>
</calcChain>
</file>

<file path=xl/sharedStrings.xml><?xml version="1.0" encoding="utf-8"?>
<sst xmlns="http://schemas.openxmlformats.org/spreadsheetml/2006/main" count="79" uniqueCount="69">
  <si>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</si>
  <si>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</si>
  <si>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</si>
  <si>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</si>
  <si>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</si>
  <si>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</si>
  <si>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</si>
  <si>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</si>
  <si>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</si>
  <si>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</si>
  <si>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</si>
  <si>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</si>
  <si>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</si>
  <si>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</si>
  <si>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</si>
  <si>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</si>
  <si>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</si>
  <si>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</si>
  <si>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</si>
  <si>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</si>
  <si>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</si>
  <si>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</si>
  <si>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</si>
  <si>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</si>
  <si>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</si>
  <si>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</si>
  <si>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</si>
  <si>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</si>
  <si>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</si>
  <si>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</si>
  <si>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</si>
  <si>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</si>
  <si>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</si>
  <si>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</si>
  <si>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</si>
  <si>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</si>
  <si>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</si>
  <si>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</si>
  <si>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</si>
  <si>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</si>
  <si>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</si>
  <si>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</si>
  <si>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</si>
  <si>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</si>
  <si>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</si>
  <si>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</si>
  <si>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</si>
  <si>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</si>
  <si>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</si>
  <si>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</si>
  <si>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</si>
  <si>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</si>
  <si>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</si>
  <si>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</si>
  <si>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현금(이체X)</t>
  </si>
  <si>
    <t xml:space="preserve">고객성명(회사명): </t>
    <phoneticPr fontId="1" type="noConversion"/>
  </si>
  <si>
    <t xml:space="preserve">전화번호: </t>
    <phoneticPr fontId="1" type="noConversion"/>
  </si>
  <si>
    <t>납품일자: 2020년  02 월    일</t>
    <phoneticPr fontId="1" type="noConversion"/>
  </si>
  <si>
    <t>인텔 i5-9세대 9400F (커피레이크-R) (정품)</t>
    <phoneticPr fontId="1" type="noConversion"/>
  </si>
  <si>
    <t>JONSBO CR-601 RGB</t>
    <phoneticPr fontId="1" type="noConversion"/>
  </si>
  <si>
    <t>H310CM-DVS</t>
    <phoneticPr fontId="1" type="noConversion"/>
  </si>
  <si>
    <t>삼성전자 DDR4 8G PC4-21300 (정품)</t>
    <phoneticPr fontId="1" type="noConversion"/>
  </si>
  <si>
    <t>ASUS DUAL 라데온 RX 580 O8G D5 8GB</t>
    <phoneticPr fontId="1" type="noConversion"/>
  </si>
  <si>
    <t>삼성전자 860 EVO (250GB)</t>
    <phoneticPr fontId="1" type="noConversion"/>
  </si>
  <si>
    <t>마이크로닉스 Master M60 메쉬</t>
    <phoneticPr fontId="1" type="noConversion"/>
  </si>
  <si>
    <t>마이크로닉스 정격 600W</t>
    <phoneticPr fontId="1" type="noConversion"/>
  </si>
  <si>
    <t>한성 ULTRON 2460G 리얼 144 게이밍 무결점</t>
    <phoneticPr fontId="1" type="noConversion"/>
  </si>
  <si>
    <t>견적일자: 2020년  02 월  8   일</t>
    <phoneticPr fontId="1" type="noConversion"/>
  </si>
  <si>
    <t>마이크로닉스 P1 장패드 서비스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</si>
</sst>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177" fontId="2" fillId="5" borderId="21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A2" sqref="A2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55</v>
      </c>
      <c r="B1" s="39" t="s">
        <v>27</v>
      </c>
      <c r="C1" s="46"/>
      <c r="D1" s="47"/>
      <c r="E1" s="47"/>
      <c r="F1" s="48"/>
    </row>
    <row r="2" spans="1:7" ht="22.5" customHeight="1">
      <c r="A2" s="12" t="s">
        <v>56</v>
      </c>
      <c r="B2" s="40"/>
      <c r="C2" s="49"/>
      <c r="D2" s="50"/>
      <c r="E2" s="50"/>
      <c r="F2" s="51"/>
    </row>
    <row r="3" spans="1:7" ht="22.5" customHeight="1">
      <c r="A3" s="12" t="s">
        <v>67</v>
      </c>
      <c r="B3" s="12" t="s">
        <v>57</v>
      </c>
      <c r="C3" s="49"/>
      <c r="D3" s="50"/>
      <c r="E3" s="50"/>
      <c r="F3" s="51"/>
    </row>
    <row r="4" spans="1:7" ht="22.5" customHeight="1">
      <c r="A4" s="34" t="s">
        <v>25</v>
      </c>
      <c r="B4" s="35"/>
      <c r="C4" s="52"/>
      <c r="D4" s="53"/>
      <c r="E4" s="53"/>
      <c r="F4" s="54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3" t="s">
        <v>36</v>
      </c>
      <c r="B6" s="13" t="s">
        <v>58</v>
      </c>
      <c r="C6" s="3" t="s">
        <v>6</v>
      </c>
      <c r="D6" s="8">
        <v>205000</v>
      </c>
      <c r="E6" s="3">
        <v>1</v>
      </c>
      <c r="F6" s="8">
        <f>D6*E6</f>
        <v>205000</v>
      </c>
      <c r="G6" s="2"/>
    </row>
    <row r="7" spans="1:7" ht="24" customHeight="1">
      <c r="A7" s="44"/>
      <c r="B7" s="13" t="s">
        <v>60</v>
      </c>
      <c r="C7" s="3" t="s">
        <v>7</v>
      </c>
      <c r="D7" s="8">
        <v>75000</v>
      </c>
      <c r="E7" s="3">
        <v>1</v>
      </c>
      <c r="F7" s="8">
        <f t="shared" ref="F7:F20" si="0">D7*E7</f>
        <v>75000</v>
      </c>
      <c r="G7" s="2"/>
    </row>
    <row r="8" spans="1:7">
      <c r="A8" s="44"/>
      <c r="B8" s="13" t="s">
        <v>61</v>
      </c>
      <c r="C8" s="3" t="s">
        <v>8</v>
      </c>
      <c r="D8" s="8">
        <v>50000</v>
      </c>
      <c r="E8" s="3">
        <v>2</v>
      </c>
      <c r="F8" s="8">
        <f t="shared" si="0"/>
        <v>100000</v>
      </c>
      <c r="G8" s="2"/>
    </row>
    <row r="9" spans="1:7">
      <c r="A9" s="44"/>
      <c r="B9" s="13" t="s">
        <v>62</v>
      </c>
      <c r="C9" s="3" t="s">
        <v>9</v>
      </c>
      <c r="D9" s="8">
        <v>230000</v>
      </c>
      <c r="E9" s="3">
        <v>1</v>
      </c>
      <c r="F9" s="8">
        <f t="shared" si="0"/>
        <v>230000</v>
      </c>
      <c r="G9" s="2"/>
    </row>
    <row r="10" spans="1:7" ht="24" customHeight="1">
      <c r="A10" s="44"/>
      <c r="B10" s="13" t="s">
        <v>63</v>
      </c>
      <c r="C10" s="3" t="s">
        <v>10</v>
      </c>
      <c r="D10" s="8">
        <v>65000</v>
      </c>
      <c r="E10" s="3">
        <v>1</v>
      </c>
      <c r="F10" s="8">
        <f t="shared" si="0"/>
        <v>65000</v>
      </c>
      <c r="G10" s="2"/>
    </row>
    <row r="11" spans="1:7">
      <c r="A11" s="44"/>
      <c r="B11" s="13"/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4"/>
      <c r="B12" s="13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4"/>
      <c r="B13" s="11" t="s">
        <v>64</v>
      </c>
      <c r="C13" s="3" t="s">
        <v>13</v>
      </c>
      <c r="D13" s="8">
        <v>35000</v>
      </c>
      <c r="E13" s="3">
        <v>1</v>
      </c>
      <c r="F13" s="8">
        <f t="shared" si="0"/>
        <v>35000</v>
      </c>
      <c r="G13" s="2"/>
    </row>
    <row r="14" spans="1:7">
      <c r="A14" s="44"/>
      <c r="B14" s="11" t="s">
        <v>65</v>
      </c>
      <c r="C14" s="3" t="s">
        <v>14</v>
      </c>
      <c r="D14" s="8">
        <v>55000</v>
      </c>
      <c r="E14" s="3">
        <v>1</v>
      </c>
      <c r="F14" s="8">
        <f t="shared" si="0"/>
        <v>55000</v>
      </c>
      <c r="G14" s="2"/>
    </row>
    <row r="15" spans="1:7" ht="24" customHeight="1">
      <c r="A15" s="44"/>
      <c r="B15" s="11" t="s">
        <v>59</v>
      </c>
      <c r="C15" s="3" t="s">
        <v>15</v>
      </c>
      <c r="D15" s="8">
        <v>35000</v>
      </c>
      <c r="E15" s="3">
        <v>1</v>
      </c>
      <c r="F15" s="8">
        <f t="shared" si="0"/>
        <v>35000</v>
      </c>
      <c r="G15" s="2"/>
    </row>
    <row r="16" spans="1:7" ht="24" customHeight="1">
      <c r="A16" s="44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4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4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4"/>
      <c r="B19" s="16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4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4"/>
      <c r="B21" s="36" t="s">
        <v>18</v>
      </c>
      <c r="C21" s="67">
        <f>SUM(F6:F20)</f>
        <v>860000</v>
      </c>
      <c r="D21" s="67"/>
      <c r="E21" s="73">
        <v>1</v>
      </c>
      <c r="F21" s="57" t="s">
        <v>20</v>
      </c>
      <c r="G21" s="2"/>
    </row>
    <row r="22" spans="1:7" ht="12.75" customHeight="1" thickBot="1">
      <c r="A22" s="44"/>
      <c r="B22" s="37"/>
      <c r="C22" s="67">
        <f>C21*E21</f>
        <v>860000</v>
      </c>
      <c r="D22" s="67"/>
      <c r="E22" s="67"/>
      <c r="F22" s="58"/>
      <c r="G22" s="2"/>
    </row>
    <row r="23" spans="1:7" ht="12.75" customHeight="1" thickBot="1">
      <c r="A23" s="44"/>
      <c r="B23" s="38"/>
      <c r="C23" s="67"/>
      <c r="D23" s="67"/>
      <c r="E23" s="67"/>
      <c r="F23" s="59"/>
      <c r="G23" s="2"/>
    </row>
    <row r="24" spans="1:7" ht="17.25" customHeight="1">
      <c r="A24" s="44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5"/>
      <c r="B25" s="11" t="s">
        <v>66</v>
      </c>
      <c r="C25" s="7" t="s">
        <v>21</v>
      </c>
      <c r="D25" s="8">
        <v>170000</v>
      </c>
      <c r="E25" s="3">
        <v>1</v>
      </c>
      <c r="F25" s="8">
        <f>D25*E25</f>
        <v>170000</v>
      </c>
      <c r="G25" s="2"/>
    </row>
    <row r="26" spans="1:7">
      <c r="A26" s="60" t="str">
        <f>IF(D38="현금(이체X)",Sheet2!D2,IF(D38="카드",Sheet2!D2,IF(D38="이체 및 현금영수증",Sheet2!D1,IF(D38="카드+현금",Sheet2!D2,IF(D38="이체 및 세금계산서",Sheet2!D1)))))</f>
        <v>참고사항</v>
      </c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61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1"/>
      <c r="B28" s="10" t="s">
        <v>68</v>
      </c>
      <c r="C28" s="7" t="s">
        <v>29</v>
      </c>
      <c r="D28" s="8">
        <v>0</v>
      </c>
      <c r="E28" s="3">
        <v>1</v>
      </c>
      <c r="F28" s="8">
        <f t="shared" si="1"/>
        <v>0</v>
      </c>
      <c r="G28" s="2"/>
    </row>
    <row r="29" spans="1:7">
      <c r="A29" s="61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1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1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1"/>
      <c r="B32" s="10"/>
      <c r="C32" s="7"/>
      <c r="D32" s="8"/>
      <c r="E32" s="3"/>
      <c r="F32" s="8">
        <f t="shared" si="1"/>
        <v>0</v>
      </c>
      <c r="G32" s="2"/>
    </row>
    <row r="33" spans="1:7">
      <c r="A33" s="62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30" t="s">
        <v>46</v>
      </c>
      <c r="B34" s="41" t="str">
        <f>IF(D38="현금(이체X)",Sheet2!C1,IF(D38="카드",Sheet2!C1,IF(D38="이체 및 현금영수증",Sheet2!C1,IF(D38="카드+현금",Sheet2!C2,IF(D38="이체 및 세금계산서",Sheet2!C1)))))</f>
        <v>선택사항</v>
      </c>
      <c r="C34" s="66">
        <f>SUM(F25:F33)</f>
        <v>170000</v>
      </c>
      <c r="D34" s="66"/>
      <c r="E34" s="68"/>
      <c r="F34" s="55" t="s">
        <v>20</v>
      </c>
      <c r="G34" s="2"/>
    </row>
    <row r="35" spans="1:7" ht="14.25" customHeight="1">
      <c r="A35" s="31"/>
      <c r="B35" s="42"/>
      <c r="C35" s="69"/>
      <c r="D35" s="69"/>
      <c r="E35" s="70"/>
      <c r="F35" s="56"/>
      <c r="G35" s="2"/>
    </row>
    <row r="36" spans="1:7" ht="16.5" customHeight="1">
      <c r="A36" s="19" t="s">
        <v>49</v>
      </c>
      <c r="B36" s="26"/>
      <c r="C36" s="17" t="s">
        <v>4</v>
      </c>
      <c r="D36" s="65">
        <f>SUM(C22,C34)</f>
        <v>1030000</v>
      </c>
      <c r="E36" s="65"/>
      <c r="F36" s="18" t="s">
        <v>20</v>
      </c>
      <c r="G36" s="2"/>
    </row>
    <row r="37" spans="1:7" ht="16.5" customHeight="1">
      <c r="A37" s="19" t="s">
        <v>50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63">
        <f>D36*1.1-D36</f>
        <v>103000</v>
      </c>
      <c r="E37" s="64"/>
      <c r="F37" s="20"/>
      <c r="G37" s="2"/>
    </row>
    <row r="38" spans="1:7" ht="17.25" customHeight="1">
      <c r="A38" s="19" t="s">
        <v>44</v>
      </c>
      <c r="B38" s="24"/>
      <c r="C38" s="17" t="s">
        <v>42</v>
      </c>
      <c r="D38" s="71" t="s">
        <v>54</v>
      </c>
      <c r="E38" s="72"/>
      <c r="F38" s="21"/>
      <c r="G38" s="2"/>
    </row>
    <row r="39" spans="1:7" ht="17.25" customHeight="1">
      <c r="A39" s="29" t="s">
        <v>45</v>
      </c>
      <c r="B39" s="32">
        <f>SUM(B36:B37)-B38</f>
        <v>0</v>
      </c>
      <c r="C39" s="17" t="s">
        <v>44</v>
      </c>
      <c r="D39" s="65"/>
      <c r="E39" s="65"/>
      <c r="F39" s="65"/>
      <c r="G39" s="2"/>
    </row>
    <row r="40" spans="1:7" ht="16.5" customHeight="1">
      <c r="A40" s="29"/>
      <c r="B40" s="33"/>
      <c r="C40" s="27" t="s">
        <v>23</v>
      </c>
      <c r="D40" s="66">
        <f>IF(D38="현금(이체X)",D36,IF(D38="카드",D36+D36*13%,IF(D38="이체 및 현금영수증",D36+D36*10%,IF(D38="이체 및 세금계산서",D36+D36*10%,IF(D38="이체 및 세금계산서",D36+D36*10%,)))))-D39</f>
        <v>1030000</v>
      </c>
      <c r="E40" s="66"/>
      <c r="F40" s="28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D37:E37"/>
    <mergeCell ref="D36:E36"/>
    <mergeCell ref="D40:E40"/>
    <mergeCell ref="C21:D21"/>
    <mergeCell ref="C22:E23"/>
    <mergeCell ref="C34:E35"/>
    <mergeCell ref="D39:F39"/>
    <mergeCell ref="D38:E38"/>
    <mergeCell ref="B1:B2"/>
    <mergeCell ref="B34:B35"/>
    <mergeCell ref="A6:A25"/>
    <mergeCell ref="C1:F4"/>
    <mergeCell ref="F34:F35"/>
    <mergeCell ref="F21:F23"/>
    <mergeCell ref="A26:A33"/>
    <mergeCell ref="A39:A40"/>
    <mergeCell ref="A34:A35"/>
    <mergeCell ref="B39:B40"/>
    <mergeCell ref="A4:B4"/>
    <mergeCell ref="B21:B23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D3" sqref="D3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51</v>
      </c>
      <c r="D1" s="23" t="s">
        <v>53</v>
      </c>
    </row>
    <row r="2" spans="1:4">
      <c r="A2" t="s">
        <v>39</v>
      </c>
      <c r="B2" t="s">
        <v>20</v>
      </c>
      <c r="C2" t="s">
        <v>47</v>
      </c>
      <c r="D2" t="s">
        <v>52</v>
      </c>
    </row>
    <row r="3" spans="1:4">
      <c r="A3" t="s">
        <v>40</v>
      </c>
      <c r="B3" t="s">
        <v>48</v>
      </c>
    </row>
    <row r="4" spans="1:4">
      <c r="A4" t="s">
        <v>41</v>
      </c>
      <c r="B4" s="22">
        <f>Sheet1!D36-(Sheet1!B36/1.1)</f>
        <v>1030000</v>
      </c>
    </row>
    <row r="5" spans="1:4">
      <c r="A5" t="s">
        <v>47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2020-01-04T04:37:11Z</cp:lastPrinted>
  <dcterms:created xsi:type="dcterms:W3CDTF">2019-03-28T03:58:09Z</dcterms:created>
  <dcterms:modified xsi:type="dcterms:W3CDTF">2020-02-08T05:50:29Z</dcterms:modified>
</cp:coreProperties>
</file>