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"/>
    </mc:Choice>
  </mc:AlternateContent>
  <xr:revisionPtr revIDLastSave="0" documentId="13_ncr:1_{D5BF8118-5E11-4783-A4DE-8B0AEC33DAB9}" xr6:coauthVersionLast="45" xr6:coauthVersionMax="45" xr10:uidLastSave="{00000000-0000-0000-0000-000000000000}"/>
  <bookViews>
    <workbookView xWindow="4515" yWindow="3540" windowWidth="1671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<sst xmlns="http://schemas.openxmlformats.org/spreadsheetml/2006/main" count="82" uniqueCount="73">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</sst>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10" t="s">
        <v>70</v>
      </c>
      <c r="D1" s="111"/>
      <c r="E1" s="89"/>
      <c r="F1" s="90"/>
      <c r="G1" s="90"/>
      <c r="H1" s="91"/>
    </row>
    <row r="2" spans="1:9" ht="22.5" customHeight="1">
      <c r="A2" s="15" t="s">
        <v>44</v>
      </c>
      <c r="B2" s="22"/>
      <c r="C2" s="112"/>
      <c r="D2" s="113"/>
      <c r="E2" s="92"/>
      <c r="F2" s="93"/>
      <c r="G2" s="93"/>
      <c r="H2" s="94"/>
    </row>
    <row r="3" spans="1:9" ht="22.5" customHeight="1">
      <c r="A3" s="15" t="s">
        <v>45</v>
      </c>
      <c r="B3" s="17">
        <f ca="1">TODAY()</f>
        <v>44156</v>
      </c>
      <c r="C3" s="16" t="s">
        <v>46</v>
      </c>
      <c r="D3" s="21"/>
      <c r="E3" s="92"/>
      <c r="F3" s="93"/>
      <c r="G3" s="93"/>
      <c r="H3" s="94"/>
    </row>
    <row r="4" spans="1:9" ht="22.5" customHeight="1">
      <c r="A4" s="14" t="s">
        <v>43</v>
      </c>
      <c r="B4" s="36"/>
      <c r="C4" s="36"/>
      <c r="D4" s="37"/>
      <c r="E4" s="95"/>
      <c r="F4" s="96"/>
      <c r="G4" s="96"/>
      <c r="H4" s="97"/>
    </row>
    <row r="5" spans="1:9">
      <c r="A5" s="34" t="s">
        <v>0</v>
      </c>
      <c r="B5" s="35"/>
      <c r="C5" s="34" t="s">
        <v>5</v>
      </c>
      <c r="D5" s="3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4" t="s">
        <v>71</v>
      </c>
      <c r="B6" s="115"/>
      <c r="C6" s="56"/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16"/>
      <c r="B7" s="117"/>
      <c r="C7" s="56"/>
      <c r="D7" s="57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16"/>
      <c r="B8" s="117"/>
      <c r="C8" s="101"/>
      <c r="D8" s="102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16"/>
      <c r="B9" s="117"/>
      <c r="C9" s="56"/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16"/>
      <c r="B10" s="117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16"/>
      <c r="B11" s="117"/>
      <c r="C11" s="58"/>
      <c r="D11" s="59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16"/>
      <c r="B12" s="117"/>
      <c r="C12" s="56" t="s">
        <v>61</v>
      </c>
      <c r="D12" s="57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16"/>
      <c r="B13" s="117"/>
      <c r="C13" s="45" t="s">
        <v>60</v>
      </c>
      <c r="D13" s="4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16"/>
      <c r="B14" s="117"/>
      <c r="C14" s="45"/>
      <c r="D14" s="4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16"/>
      <c r="B15" s="117"/>
      <c r="C15" s="45"/>
      <c r="D15" s="4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16"/>
      <c r="B16" s="117"/>
      <c r="C16" s="52" t="s">
        <v>61</v>
      </c>
      <c r="D16" s="53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16"/>
      <c r="B17" s="11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6"/>
      <c r="B18" s="117"/>
      <c r="C18" s="54" t="s">
        <v>55</v>
      </c>
      <c r="D18" s="55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16"/>
      <c r="B19" s="117"/>
      <c r="C19" s="50"/>
      <c r="D19" s="51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22" t="s">
        <v>72</v>
      </c>
      <c r="B20" s="123"/>
      <c r="C20" s="38" t="s">
        <v>18</v>
      </c>
      <c r="D20" s="38"/>
      <c r="E20" s="60">
        <f>SUM(H6:H19)</f>
        <v>60000</v>
      </c>
      <c r="F20" s="60"/>
      <c r="G20" s="29">
        <v>1</v>
      </c>
      <c r="H20" s="100" t="s">
        <v>20</v>
      </c>
      <c r="I20" s="2"/>
    </row>
    <row r="21" spans="1:9" ht="12.75" customHeight="1">
      <c r="A21" s="118"/>
      <c r="B21" s="119"/>
      <c r="C21" s="38"/>
      <c r="D21" s="38"/>
      <c r="E21" s="60">
        <f>E20*G20</f>
        <v>60000</v>
      </c>
      <c r="F21" s="60"/>
      <c r="G21" s="60"/>
      <c r="H21" s="100"/>
      <c r="I21" s="2"/>
    </row>
    <row r="22" spans="1:9" ht="12.75" customHeight="1">
      <c r="A22" s="118"/>
      <c r="B22" s="119"/>
      <c r="C22" s="38"/>
      <c r="D22" s="38"/>
      <c r="E22" s="60"/>
      <c r="F22" s="60"/>
      <c r="G22" s="60"/>
      <c r="H22" s="100"/>
      <c r="I22" s="2"/>
    </row>
    <row r="23" spans="1:9" ht="17.25" customHeight="1">
      <c r="A23" s="118"/>
      <c r="B23" s="119"/>
      <c r="C23" s="43" t="s">
        <v>23</v>
      </c>
      <c r="D23" s="4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0"/>
      <c r="B24" s="121"/>
      <c r="C24" s="45"/>
      <c r="D24" s="46"/>
      <c r="E24" s="5" t="s">
        <v>62</v>
      </c>
      <c r="F24" s="6"/>
      <c r="G24" s="3"/>
      <c r="H24" s="6">
        <f>F24*G24</f>
        <v>0</v>
      </c>
      <c r="I24" s="2"/>
    </row>
    <row r="25" spans="1:9" ht="25.1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47"/>
      <c r="D25" s="46"/>
      <c r="E25" s="3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47"/>
      <c r="D26" s="46"/>
      <c r="E26" s="5" t="s">
        <v>64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48"/>
      <c r="D27" s="49"/>
      <c r="E27" s="5" t="s">
        <v>65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48"/>
      <c r="D28" s="49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48"/>
      <c r="D29" s="49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48"/>
      <c r="D30" s="49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48"/>
      <c r="D31" s="49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48"/>
      <c r="D32" s="49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32</v>
      </c>
      <c r="B33" s="76"/>
      <c r="C33" s="39" t="str">
        <f>IF(F37="현금(이체X)",Sheet2!C1,IF(F37="카드",Sheet2!C1,IF(F37="이체 및 현금영수증",Sheet2!C1,IF(F37="카드+현금",Sheet2!C2,IF(F37="이체 및 세금계산서",Sheet2!C1)))))</f>
        <v>선택사항</v>
      </c>
      <c r="D33" s="40"/>
      <c r="E33" s="61">
        <f>SUM(H24:H32)</f>
        <v>0</v>
      </c>
      <c r="F33" s="62"/>
      <c r="G33" s="62"/>
      <c r="H33" s="98" t="s">
        <v>20</v>
      </c>
      <c r="I33" s="2"/>
    </row>
    <row r="34" spans="1:9" ht="14.25" customHeight="1">
      <c r="A34" s="77"/>
      <c r="B34" s="78"/>
      <c r="C34" s="41"/>
      <c r="D34" s="42"/>
      <c r="E34" s="63"/>
      <c r="F34" s="64"/>
      <c r="G34" s="64"/>
      <c r="H34" s="99"/>
      <c r="I34" s="2"/>
    </row>
    <row r="35" spans="1:9" ht="16.5" customHeight="1">
      <c r="A35" s="67" t="s">
        <v>35</v>
      </c>
      <c r="B35" s="68"/>
      <c r="C35" s="81"/>
      <c r="D35" s="82"/>
      <c r="E35" s="8" t="s">
        <v>4</v>
      </c>
      <c r="F35" s="105">
        <f>SUM(E21,E33)</f>
        <v>60000</v>
      </c>
      <c r="G35" s="105"/>
      <c r="H35" s="9" t="s">
        <v>20</v>
      </c>
      <c r="I35" s="2"/>
    </row>
    <row r="36" spans="1:9" ht="16.5" customHeight="1">
      <c r="A36" s="67" t="s">
        <v>34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3">
        <f>F35*1.1-F35</f>
        <v>6000</v>
      </c>
      <c r="G36" s="104"/>
      <c r="H36" s="10"/>
      <c r="I36" s="2"/>
    </row>
    <row r="37" spans="1:9" ht="17.25" customHeight="1">
      <c r="A37" s="67" t="s">
        <v>30</v>
      </c>
      <c r="B37" s="68"/>
      <c r="C37" s="83"/>
      <c r="D37" s="84"/>
      <c r="E37" s="8" t="s">
        <v>29</v>
      </c>
      <c r="F37" s="65" t="s">
        <v>69</v>
      </c>
      <c r="G37" s="66"/>
      <c r="H37" s="32"/>
      <c r="I37" s="2"/>
    </row>
    <row r="38" spans="1:9" ht="19.5" customHeight="1">
      <c r="A38" s="75" t="s">
        <v>31</v>
      </c>
      <c r="B38" s="76"/>
      <c r="C38" s="85">
        <f>SUM(C35:C36)-C37</f>
        <v>0</v>
      </c>
      <c r="D38" s="86"/>
      <c r="E38" s="25" t="s">
        <v>30</v>
      </c>
      <c r="F38" s="107"/>
      <c r="G38" s="108"/>
      <c r="H38" s="109"/>
      <c r="I38" s="2"/>
    </row>
    <row r="39" spans="1:9" ht="20.25" customHeight="1">
      <c r="A39" s="77"/>
      <c r="B39" s="78"/>
      <c r="C39" s="87"/>
      <c r="D39" s="88"/>
      <c r="E39" s="30" t="s">
        <v>22</v>
      </c>
      <c r="F39" s="106">
        <f>IF(F37="현금(이체X)",F35,IF(F37="카드",ROUND(Sheet2!B5,-4),IF(F37="이체 및 현금영수증",F35+F35*10%,IF(F37="이체 및 세금계산서",F35+F35*10%,IF(F37="이체 및 세금계산서",F35+F35*10%,)))))-F38</f>
        <v>70000</v>
      </c>
      <c r="G39" s="106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60000</v>
      </c>
    </row>
    <row r="5" spans="1:6">
      <c r="A5" t="s">
        <v>42</v>
      </c>
      <c r="B5">
        <f>B4*1.13</f>
        <v>67800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2020-11-21T10:21:39Z</cp:lastPrinted>
  <dcterms:created xsi:type="dcterms:W3CDTF">2019-03-28T03:58:09Z</dcterms:created>
  <dcterms:modified xsi:type="dcterms:W3CDTF">2020-11-21T10:24:06Z</dcterms:modified>
</cp:coreProperties>
</file>