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9" documentId="11_C0191647CB8820C82FDF882840A19D137184C5E6" xr6:coauthVersionLast="45" xr6:coauthVersionMax="45" xr10:uidLastSave="{A81ACC72-0C31-4BC5-B647-C020208F87F1}"/>
  <bookViews>
    <workbookView xWindow="4830" yWindow="67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1" l="1"/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37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<sst xmlns="http://schemas.openxmlformats.org/spreadsheetml/2006/main" count="85" uniqueCount="77">
  <si>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</si>
  <si>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</si>
  <si>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</si>
  <si>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</si>
  <si>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</si>
  <si>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</si>
  <si>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</si>
  <si>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</si>
  <si>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</si>
  <si>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</si>
  <si>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</si>
  <si>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</si>
  <si>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</si>
  <si>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</si>
  <si>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</si>
  <si>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</si>
  <si>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</si>
  <si>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</si>
  <si>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</si>
  <si>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</si>
  <si>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</si>
  <si>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</si>
  <si>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</si>
  <si>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</si>
  <si>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</si>
  <si>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</si>
  <si>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</si>
  <si>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</si>
  <si>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</si>
  <si>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</si>
  <si>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</si>
  <si>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</si>
  <si>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</si>
  <si>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</si>
  <si>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</si>
  <si>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</si>
  <si>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</si>
  <si>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</si>
  <si>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</si>
  <si>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</si>
  <si>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</si>
  <si>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</si>
  <si>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</si>
  <si>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</si>
  <si>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</si>
  <si>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</si>
  <si>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</si>
  <si>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</si>
  <si>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</si>
  <si>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</si>
  <si>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</si>
  <si>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</si>
  <si>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</si>
  <si>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</si>
  <si>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</si>
  <si>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</si>
  <si>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</si>
  <si>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현금(이체X)</t>
    <phoneticPr fontId="1" type="noConversion"/>
  </si>
  <si>
    <t>AMD 라이젠 5 3600 (마티스)(정품)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</si>
  <si>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</si>
  <si>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</si>
  <si>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Western Digital WD Blue SN550 M.2 2280(500GB)</t>
    <phoneticPr fontId="1" type="noConversion"/>
  </si>
  <si>
    <t>Western Digital WD 2TB BLUE WD20EZAZ (SATA3/5400/256M)</t>
    <phoneticPr fontId="1" type="noConversion"/>
  </si>
  <si>
    <t>LG전자 Super-Multi GH24NSD</t>
    <phoneticPr fontId="1" type="noConversion"/>
  </si>
  <si>
    <t>아이구주 G50SE 풀 아크릴(블랙)</t>
    <phoneticPr fontId="1" type="noConversion"/>
  </si>
  <si>
    <t>마이크로닉스 Classic II 600W +12V Single Rail 85+</t>
    <phoneticPr fontId="1" type="noConversion"/>
  </si>
  <si>
    <t xml:space="preserve"> 라이젠 정품쿨러</t>
    <phoneticPr fontId="1" type="noConversion"/>
  </si>
  <si>
    <t>/</t>
    <phoneticPr fontId="1" type="noConversion"/>
  </si>
  <si>
    <t>Microsoft Windows 10 Home(DSP 64bit 한글)</t>
    <phoneticPr fontId="1" type="noConversion"/>
  </si>
  <si>
    <t>래안텍 EdgeArt Q2775P HDR WQHD</t>
    <phoneticPr fontId="1" type="noConversion"/>
  </si>
  <si>
    <t>견적일자: 2020년  2월 05   일</t>
    <phoneticPr fontId="1" type="noConversion"/>
  </si>
  <si>
    <t>무선마우스S/V</t>
    <phoneticPr fontId="1" type="noConversion"/>
  </si>
  <si>
    <t xml:space="preserve"> </t>
    <phoneticPr fontId="1" type="noConversion"/>
  </si>
  <si>
    <t>P1 마이크로닉스 장패드 S/V</t>
    <phoneticPr fontId="1" type="noConversion"/>
  </si>
  <si>
    <t>전화번호:010-2331-2926</t>
    <phoneticPr fontId="1" type="noConversion"/>
  </si>
  <si>
    <t>고객성명(회사명): 민윤정님해외</t>
    <phoneticPr fontId="1" type="noConversion"/>
  </si>
  <si>
    <t>MSI 지포스 GTX 1660 벤투스 S OC D5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</si>
</sst>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115" zoomScaleNormal="100" zoomScalePageLayoutView="115" workbookViewId="0">
      <selection activeCell="B42" sqref="B4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75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74</v>
      </c>
      <c r="B2" s="42"/>
      <c r="C2" s="51"/>
      <c r="D2" s="52"/>
      <c r="E2" s="52"/>
      <c r="F2" s="53"/>
    </row>
    <row r="3" spans="1:7" ht="22.5" customHeight="1">
      <c r="A3" s="12" t="s">
        <v>70</v>
      </c>
      <c r="B3" s="12" t="s">
        <v>52</v>
      </c>
      <c r="C3" s="51"/>
      <c r="D3" s="52"/>
      <c r="E3" s="52"/>
      <c r="F3" s="53"/>
    </row>
    <row r="4" spans="1:7" ht="22.5" customHeight="1">
      <c r="A4" s="36" t="s">
        <v>25</v>
      </c>
      <c r="B4" s="37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58</v>
      </c>
      <c r="C6" s="3" t="s">
        <v>6</v>
      </c>
      <c r="D6" s="8">
        <v>275000</v>
      </c>
      <c r="E6" s="3">
        <v>1</v>
      </c>
      <c r="F6" s="8">
        <f>D6*E6</f>
        <v>275000</v>
      </c>
      <c r="G6" s="2"/>
    </row>
    <row r="7" spans="1:7" ht="24" customHeight="1">
      <c r="A7" s="46"/>
      <c r="B7" s="13" t="s">
        <v>59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6"/>
      <c r="B8" s="13" t="s">
        <v>60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6"/>
      <c r="B9" s="13" t="s">
        <v>76</v>
      </c>
      <c r="C9" s="3" t="s">
        <v>9</v>
      </c>
      <c r="D9" s="8">
        <v>260000</v>
      </c>
      <c r="E9" s="3">
        <v>1</v>
      </c>
      <c r="F9" s="8">
        <f t="shared" si="0"/>
        <v>260000</v>
      </c>
      <c r="G9" s="2"/>
    </row>
    <row r="10" spans="1:7" ht="24" customHeight="1">
      <c r="A10" s="46"/>
      <c r="B10" s="13" t="s">
        <v>61</v>
      </c>
      <c r="C10" s="3" t="s">
        <v>10</v>
      </c>
      <c r="D10" s="8">
        <v>90500</v>
      </c>
      <c r="E10" s="3">
        <v>1</v>
      </c>
      <c r="F10" s="8">
        <f t="shared" si="0"/>
        <v>90500</v>
      </c>
      <c r="G10" s="2"/>
    </row>
    <row r="11" spans="1:7" ht="24">
      <c r="A11" s="46"/>
      <c r="B11" s="13" t="s">
        <v>62</v>
      </c>
      <c r="C11" s="3" t="s">
        <v>11</v>
      </c>
      <c r="D11" s="8">
        <v>68000</v>
      </c>
      <c r="E11" s="3">
        <v>1</v>
      </c>
      <c r="F11" s="8">
        <f t="shared" si="0"/>
        <v>68000</v>
      </c>
      <c r="G11" s="2"/>
    </row>
    <row r="12" spans="1:7" ht="24" customHeight="1">
      <c r="A12" s="46"/>
      <c r="B12" s="13" t="s">
        <v>63</v>
      </c>
      <c r="C12" s="3" t="s">
        <v>12</v>
      </c>
      <c r="D12" s="8">
        <v>17000</v>
      </c>
      <c r="E12" s="3">
        <v>1</v>
      </c>
      <c r="F12" s="8">
        <f t="shared" si="0"/>
        <v>17000</v>
      </c>
      <c r="G12" s="2"/>
    </row>
    <row r="13" spans="1:7" ht="24" customHeight="1">
      <c r="A13" s="46"/>
      <c r="B13" s="11" t="s">
        <v>64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 ht="24">
      <c r="A14" s="46"/>
      <c r="B14" s="11" t="s">
        <v>65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6"/>
      <c r="B15" s="11" t="s">
        <v>66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67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 t="s">
        <v>68</v>
      </c>
      <c r="C19" s="4" t="s">
        <v>37</v>
      </c>
      <c r="D19" s="9">
        <v>150000</v>
      </c>
      <c r="E19" s="4">
        <v>1</v>
      </c>
      <c r="F19" s="8">
        <f t="shared" si="0"/>
        <v>150000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38" t="s">
        <v>18</v>
      </c>
      <c r="C21" s="69">
        <f>SUM(F6:F20)</f>
        <v>1210500</v>
      </c>
      <c r="D21" s="69"/>
      <c r="E21" s="27">
        <v>1</v>
      </c>
      <c r="F21" s="59" t="s">
        <v>20</v>
      </c>
      <c r="G21" s="2"/>
    </row>
    <row r="22" spans="1:7" ht="12.75" customHeight="1" thickBot="1">
      <c r="A22" s="46"/>
      <c r="B22" s="39"/>
      <c r="C22" s="69">
        <f>C21*E21</f>
        <v>1210500</v>
      </c>
      <c r="D22" s="69"/>
      <c r="E22" s="69"/>
      <c r="F22" s="60"/>
      <c r="G22" s="2"/>
    </row>
    <row r="23" spans="1:7" ht="12.75" customHeight="1" thickBot="1">
      <c r="A23" s="46"/>
      <c r="B23" s="40"/>
      <c r="C23" s="69"/>
      <c r="D23" s="69"/>
      <c r="E23" s="69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 t="s">
        <v>69</v>
      </c>
      <c r="C25" s="7" t="s">
        <v>21</v>
      </c>
      <c r="D25" s="8">
        <v>180000</v>
      </c>
      <c r="E25" s="3">
        <v>1</v>
      </c>
      <c r="F25" s="8">
        <f>D25*E25</f>
        <v>180000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 t="s">
        <v>71</v>
      </c>
      <c r="C27" s="7" t="s">
        <v>35</v>
      </c>
      <c r="D27" s="8">
        <v>0</v>
      </c>
      <c r="E27" s="3">
        <v>1</v>
      </c>
      <c r="F27" s="8">
        <f t="shared" si="1"/>
        <v>0</v>
      </c>
      <c r="G27" s="2"/>
    </row>
    <row r="28" spans="1:7">
      <c r="A28" s="63"/>
      <c r="B28" s="10" t="s">
        <v>73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3"/>
      <c r="B29" s="10" t="s">
        <v>72</v>
      </c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2" t="s">
        <v>45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68">
        <f>SUM(F25:F33)</f>
        <v>180000</v>
      </c>
      <c r="D34" s="68"/>
      <c r="E34" s="70"/>
      <c r="F34" s="57" t="s">
        <v>20</v>
      </c>
      <c r="G34" s="2"/>
    </row>
    <row r="35" spans="1:7" ht="14.25" customHeight="1">
      <c r="A35" s="33"/>
      <c r="B35" s="44"/>
      <c r="C35" s="71"/>
      <c r="D35" s="71"/>
      <c r="E35" s="72"/>
      <c r="F35" s="58"/>
      <c r="G35" s="2"/>
    </row>
    <row r="36" spans="1:7" ht="16.5" customHeight="1">
      <c r="A36" s="19" t="s">
        <v>47</v>
      </c>
      <c r="B36" s="26"/>
      <c r="C36" s="17" t="s">
        <v>4</v>
      </c>
      <c r="D36" s="67">
        <f>SUM(C22,C34)</f>
        <v>1390500</v>
      </c>
      <c r="E36" s="67"/>
      <c r="F36" s="18" t="s">
        <v>20</v>
      </c>
      <c r="G36" s="2"/>
    </row>
    <row r="37" spans="1:7" ht="16.5" customHeight="1">
      <c r="A37" s="19" t="s">
        <v>48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5">
        <f>D36*1.1-D36</f>
        <v>139050.00000000023</v>
      </c>
      <c r="E37" s="66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73" t="s">
        <v>57</v>
      </c>
      <c r="E38" s="74"/>
      <c r="F38" s="21"/>
      <c r="G38" s="2"/>
    </row>
    <row r="39" spans="1:7" ht="17.25" customHeight="1">
      <c r="A39" s="31" t="s">
        <v>44</v>
      </c>
      <c r="B39" s="34">
        <f>SUM(B36:B37)-B38</f>
        <v>0</v>
      </c>
      <c r="C39" s="17" t="s">
        <v>43</v>
      </c>
      <c r="D39" s="67">
        <v>500</v>
      </c>
      <c r="E39" s="67"/>
      <c r="F39" s="67"/>
      <c r="G39" s="2"/>
    </row>
    <row r="40" spans="1:7" ht="16.5" customHeight="1">
      <c r="A40" s="31"/>
      <c r="B40" s="35"/>
      <c r="C40" s="28" t="s">
        <v>23</v>
      </c>
      <c r="D40" s="68">
        <f>IF(D38="현금(이체X)",D36,IF(D38="카드",D36+D36*13%,IF(D38="이체 및 현금영수증",D36+D36*10%,IF(D38="이체 및 세금계산서",D36+D36*10%,IF(D38="이체 및 세금계산서",D36+D36*10%,)))))-D39</f>
        <v>1390000</v>
      </c>
      <c r="E40" s="68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49</v>
      </c>
      <c r="D1" s="23" t="s">
        <v>51</v>
      </c>
    </row>
    <row r="2" spans="1:4">
      <c r="A2" t="s">
        <v>38</v>
      </c>
      <c r="B2" t="s">
        <v>20</v>
      </c>
      <c r="C2" t="s">
        <v>55</v>
      </c>
      <c r="D2" t="s">
        <v>50</v>
      </c>
    </row>
    <row r="3" spans="1:4">
      <c r="A3" t="s">
        <v>39</v>
      </c>
      <c r="B3" t="s">
        <v>46</v>
      </c>
      <c r="D3" s="30" t="s">
        <v>53</v>
      </c>
    </row>
    <row r="4" spans="1:4">
      <c r="A4" t="s">
        <v>40</v>
      </c>
      <c r="B4" s="22">
        <f>Sheet1!D36-(Sheet1!B36/1.3)</f>
        <v>1390500</v>
      </c>
    </row>
    <row r="5" spans="1:4">
      <c r="A5" t="s">
        <v>56</v>
      </c>
    </row>
    <row r="6" spans="1:4">
      <c r="A6" t="s">
        <v>54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2020-02-05T09:31:56Z</cp:lastPrinted>
  <dcterms:created xsi:type="dcterms:W3CDTF">2019-03-28T03:58:09Z</dcterms:created>
  <dcterms:modified xsi:type="dcterms:W3CDTF">2020-02-12T09:46:58Z</dcterms:modified>
</cp:coreProperties>
</file>