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40" i="1"/>
  <c r="D40" i="1"/>
  <c r="B39" i="1"/>
  <c r="D37" i="1"/>
  <c r="B37" i="1"/>
  <c r="D36" i="1"/>
  <c r="C34" i="1"/>
  <c r="B34" i="1"/>
  <c r="F33" i="1"/>
  <c r="F32" i="1"/>
  <c r="F31" i="1"/>
  <c r="F30" i="1"/>
  <c r="F29" i="1"/>
  <c r="F28" i="1"/>
  <c r="F27" i="1"/>
  <c r="F26" i="1"/>
  <c r="A26" i="1"/>
  <c r="F25" i="1"/>
  <c r="C22" i="1"/>
  <c r="C21" i="1"/>
  <c r="F20" i="1"/>
  <c r="F19" i="1"/>
  <c r="F18" i="1"/>
  <c r="F17" i="1"/>
  <c r="F16" i="1"/>
  <c r="F15" i="1"/>
  <c r="F14" i="1"/>
  <c r="F13" i="1"/>
  <c r="F12" i="1"/>
  <c r="F11" i="1"/>
  <c r="F10" i="1"/>
  <c r="F8" i="1"/>
  <c r="F7" i="1"/>
  <c r="F6" i="1"/>
</calcChain>
</file>

<file path=xl/sharedStrings.xml><?xml version="1.0" encoding="utf-8"?>
<sst xmlns="http://schemas.openxmlformats.org/spreadsheetml/2006/main" count="79" uniqueCount="68">
  <si>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</si>
  <si>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</si>
  <si>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</si>
  <si>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</si>
  <si>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</si>
  <si>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</si>
  <si>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</si>
  <si>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</si>
  <si>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</si>
  <si>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</si>
  <si>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</si>
  <si>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</si>
  <si>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</si>
  <si>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</si>
  <si>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</si>
  <si>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</si>
  <si>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</si>
  <si>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</si>
  <si>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</si>
  <si>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</si>
  <si>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</si>
  <si>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</si>
  <si>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</si>
  <si>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</si>
  <si>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</si>
  <si>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</si>
  <si>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</si>
  <si>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</si>
  <si>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</si>
  <si>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</si>
  <si>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</si>
  <si>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</si>
  <si>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</si>
  <si>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</si>
  <si>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</si>
  <si>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</si>
  <si>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</si>
  <si>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</si>
  <si>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</si>
  <si>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</si>
  <si>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</si>
  <si>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</si>
  <si>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</si>
  <si>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</si>
  <si>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</si>
  <si>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</si>
  <si>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</si>
  <si>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</si>
  <si>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</si>
  <si>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</si>
  <si>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</si>
  <si>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</si>
  <si>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</si>
  <si>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</si>
  <si>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현금(이체X)</t>
  </si>
  <si>
    <t>전화번호:</t>
    <phoneticPr fontId="1" type="noConversion"/>
  </si>
  <si>
    <t>납품일자: 2020년  월    일</t>
    <phoneticPr fontId="1" type="noConversion"/>
  </si>
  <si>
    <t>고객성명(회사명): 6층휴대폰</t>
    <phoneticPr fontId="1" type="noConversion"/>
  </si>
  <si>
    <t>견적일자: 2020년  1월  27  일</t>
    <phoneticPr fontId="1" type="noConversion"/>
  </si>
  <si>
    <t>AMD 라이젠 3 3200G (피카소)(정품)</t>
    <phoneticPr fontId="1" type="noConversion"/>
  </si>
  <si>
    <t>ASUS EX A320M-GAMING STCOM</t>
    <phoneticPr fontId="1" type="noConversion"/>
  </si>
  <si>
    <t>삼성전자 DDR4 8G PC4-21300(정품)</t>
    <phoneticPr fontId="1" type="noConversion"/>
  </si>
  <si>
    <t>갤럭시 GALAX 지포스 GTX 1650 BLACK EX D5 4GB</t>
    <phoneticPr fontId="1" type="noConversion"/>
  </si>
  <si>
    <t>마이크론 Crucial BX500 대원CTS(240GB)</t>
    <phoneticPr fontId="1" type="noConversion"/>
  </si>
  <si>
    <t xml:space="preserve">ABKO NCORE 식스팬 풀 아크릴 LUNAR(블랙)
 </t>
    <phoneticPr fontId="1" type="noConversion"/>
  </si>
  <si>
    <t>잘만 EcoMax 600W 83+</t>
    <phoneticPr fontId="1" type="noConversion"/>
  </si>
  <si>
    <t>/</t>
    <phoneticPr fontId="1" type="noConversion"/>
  </si>
  <si>
    <t xml:space="preserve"> AMD정품쿨러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</si>
</sst>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view="pageLayout" topLeftCell="A10" zoomScaleNormal="100" workbookViewId="0">
      <selection activeCell="D7" sqref="D7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57</v>
      </c>
      <c r="B1" s="40" t="s">
        <v>27</v>
      </c>
      <c r="C1" s="47"/>
      <c r="D1" s="48"/>
      <c r="E1" s="48"/>
      <c r="F1" s="49"/>
    </row>
    <row r="2" spans="1:7" ht="22.5" customHeight="1">
      <c r="A2" s="12" t="s">
        <v>55</v>
      </c>
      <c r="B2" s="41"/>
      <c r="C2" s="50"/>
      <c r="D2" s="51"/>
      <c r="E2" s="51"/>
      <c r="F2" s="52"/>
    </row>
    <row r="3" spans="1:7" ht="22.5" customHeight="1">
      <c r="A3" s="12" t="s">
        <v>58</v>
      </c>
      <c r="B3" s="12" t="s">
        <v>56</v>
      </c>
      <c r="C3" s="50"/>
      <c r="D3" s="51"/>
      <c r="E3" s="51"/>
      <c r="F3" s="52"/>
    </row>
    <row r="4" spans="1:7" ht="22.5" customHeight="1">
      <c r="A4" s="35" t="s">
        <v>25</v>
      </c>
      <c r="B4" s="36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 t="s">
        <v>36</v>
      </c>
      <c r="B6" s="13" t="s">
        <v>59</v>
      </c>
      <c r="C6" s="3" t="s">
        <v>6</v>
      </c>
      <c r="D6" s="8">
        <v>130000</v>
      </c>
      <c r="E6" s="3">
        <v>1</v>
      </c>
      <c r="F6" s="8">
        <f>D6*E6</f>
        <v>130000</v>
      </c>
      <c r="G6" s="2"/>
    </row>
    <row r="7" spans="1:7" ht="24" customHeight="1">
      <c r="A7" s="45"/>
      <c r="B7" s="13" t="s">
        <v>60</v>
      </c>
      <c r="C7" s="3" t="s">
        <v>7</v>
      </c>
      <c r="D7" s="8">
        <v>81000</v>
      </c>
      <c r="E7" s="3">
        <v>1</v>
      </c>
      <c r="F7" s="8">
        <f t="shared" ref="F7:F20" si="0">D7*E7</f>
        <v>81000</v>
      </c>
      <c r="G7" s="2"/>
    </row>
    <row r="8" spans="1:7">
      <c r="A8" s="45"/>
      <c r="B8" s="13" t="s">
        <v>61</v>
      </c>
      <c r="C8" s="3" t="s">
        <v>8</v>
      </c>
      <c r="D8" s="8">
        <v>45500</v>
      </c>
      <c r="E8" s="3">
        <v>1</v>
      </c>
      <c r="F8" s="8">
        <f t="shared" si="0"/>
        <v>45500</v>
      </c>
      <c r="G8" s="2"/>
    </row>
    <row r="9" spans="1:7" ht="24">
      <c r="A9" s="45"/>
      <c r="B9" s="13" t="s">
        <v>62</v>
      </c>
      <c r="C9" s="3" t="s">
        <v>9</v>
      </c>
      <c r="D9" s="8">
        <v>195000</v>
      </c>
      <c r="E9" s="3">
        <v>1</v>
      </c>
      <c r="F9" s="8">
        <v>195000</v>
      </c>
      <c r="G9" s="2"/>
    </row>
    <row r="10" spans="1:7" ht="24" customHeight="1">
      <c r="A10" s="45"/>
      <c r="B10" s="13" t="s">
        <v>63</v>
      </c>
      <c r="C10" s="3" t="s">
        <v>10</v>
      </c>
      <c r="D10" s="8">
        <v>40500</v>
      </c>
      <c r="E10" s="3">
        <v>1</v>
      </c>
      <c r="F10" s="8">
        <f t="shared" si="0"/>
        <v>40500</v>
      </c>
      <c r="G10" s="2"/>
    </row>
    <row r="11" spans="1:7">
      <c r="A11" s="45"/>
      <c r="B11" s="13" t="s">
        <v>66</v>
      </c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5"/>
      <c r="B12" s="13" t="s">
        <v>66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5"/>
      <c r="B13" s="11" t="s">
        <v>64</v>
      </c>
      <c r="C13" s="3" t="s">
        <v>13</v>
      </c>
      <c r="D13" s="8">
        <v>29000</v>
      </c>
      <c r="E13" s="3">
        <v>1</v>
      </c>
      <c r="F13" s="8">
        <f t="shared" si="0"/>
        <v>29000</v>
      </c>
      <c r="G13" s="2"/>
    </row>
    <row r="14" spans="1:7">
      <c r="A14" s="45"/>
      <c r="B14" s="11" t="s">
        <v>65</v>
      </c>
      <c r="C14" s="3" t="s">
        <v>14</v>
      </c>
      <c r="D14" s="8">
        <v>35000</v>
      </c>
      <c r="E14" s="3">
        <v>1</v>
      </c>
      <c r="F14" s="8">
        <f t="shared" si="0"/>
        <v>35000</v>
      </c>
      <c r="G14" s="2"/>
    </row>
    <row r="15" spans="1:7" ht="24" customHeight="1">
      <c r="A15" s="45"/>
      <c r="B15" s="11" t="s">
        <v>67</v>
      </c>
      <c r="C15" s="3" t="s">
        <v>15</v>
      </c>
      <c r="D15" s="8">
        <v>0</v>
      </c>
      <c r="E15" s="3">
        <v>1</v>
      </c>
      <c r="F15" s="8">
        <f t="shared" si="0"/>
        <v>0</v>
      </c>
      <c r="G15" s="2"/>
    </row>
    <row r="16" spans="1:7" ht="24" customHeight="1">
      <c r="A16" s="45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5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5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5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5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5"/>
      <c r="B21" s="37" t="s">
        <v>18</v>
      </c>
      <c r="C21" s="68">
        <f>SUM(F6:F20)</f>
        <v>616000</v>
      </c>
      <c r="D21" s="68"/>
      <c r="E21" s="27">
        <v>1</v>
      </c>
      <c r="F21" s="58" t="s">
        <v>20</v>
      </c>
      <c r="G21" s="2"/>
    </row>
    <row r="22" spans="1:7" ht="12.75" customHeight="1" thickBot="1">
      <c r="A22" s="45"/>
      <c r="B22" s="38"/>
      <c r="C22" s="68">
        <f>C21*E21</f>
        <v>616000</v>
      </c>
      <c r="D22" s="68"/>
      <c r="E22" s="68"/>
      <c r="F22" s="59"/>
      <c r="G22" s="2"/>
    </row>
    <row r="23" spans="1:7" ht="12.75" customHeight="1" thickBot="1">
      <c r="A23" s="45"/>
      <c r="B23" s="39"/>
      <c r="C23" s="68"/>
      <c r="D23" s="68"/>
      <c r="E23" s="68"/>
      <c r="F23" s="60"/>
      <c r="G23" s="2"/>
    </row>
    <row r="24" spans="1:7" ht="17.25" customHeight="1">
      <c r="A24" s="45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6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61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2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2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2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2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2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31" t="s">
        <v>46</v>
      </c>
      <c r="B34" s="42" t="str">
        <f>IF(D38="현금(이체X)",Sheet2!C1,IF(D38="카드",Sheet2!C1,IF(D38="이체 및 현금영수증",Sheet2!C1,IF(D38="카드+현금",Sheet2!C2,IF(D38="이체 및 세금계산서",Sheet2!C1)))))</f>
        <v>선택사항</v>
      </c>
      <c r="C34" s="67">
        <f>SUM(F25:F33)</f>
        <v>0</v>
      </c>
      <c r="D34" s="67"/>
      <c r="E34" s="69"/>
      <c r="F34" s="56" t="s">
        <v>20</v>
      </c>
      <c r="G34" s="2"/>
    </row>
    <row r="35" spans="1:7" ht="14.25" customHeight="1">
      <c r="A35" s="32"/>
      <c r="B35" s="43"/>
      <c r="C35" s="70"/>
      <c r="D35" s="70"/>
      <c r="E35" s="71"/>
      <c r="F35" s="57"/>
      <c r="G35" s="2"/>
    </row>
    <row r="36" spans="1:7" ht="16.5" customHeight="1">
      <c r="A36" s="19" t="s">
        <v>49</v>
      </c>
      <c r="B36" s="26"/>
      <c r="C36" s="17" t="s">
        <v>4</v>
      </c>
      <c r="D36" s="66">
        <f>SUM(C22,C34)</f>
        <v>616000</v>
      </c>
      <c r="E36" s="66"/>
      <c r="F36" s="18" t="s">
        <v>20</v>
      </c>
      <c r="G36" s="2"/>
    </row>
    <row r="37" spans="1:7" ht="16.5" customHeight="1">
      <c r="A37" s="19" t="s">
        <v>50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64">
        <f>D36*1.1-D36</f>
        <v>61600</v>
      </c>
      <c r="E37" s="65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72" t="s">
        <v>54</v>
      </c>
      <c r="E38" s="73"/>
      <c r="F38" s="21"/>
      <c r="G38" s="2"/>
    </row>
    <row r="39" spans="1:7" ht="17.25" customHeight="1">
      <c r="A39" s="30" t="s">
        <v>45</v>
      </c>
      <c r="B39" s="33">
        <f>SUM(B36:B37)-B38</f>
        <v>0</v>
      </c>
      <c r="C39" s="17" t="s">
        <v>44</v>
      </c>
      <c r="D39" s="66"/>
      <c r="E39" s="66"/>
      <c r="F39" s="66"/>
      <c r="G39" s="2"/>
    </row>
    <row r="40" spans="1:7" ht="16.5" customHeight="1">
      <c r="A40" s="30"/>
      <c r="B40" s="34"/>
      <c r="C40" s="28" t="s">
        <v>23</v>
      </c>
      <c r="D40" s="67">
        <f>IF(D38="현금(이체X)",D36,IF(D38="카드",D36+D36*13%,IF(D38="이체 및 현금영수증",D36+D36*10%,IF(D38="이체 및 세금계산서",D36+D36*10%,IF(D38="이체 및 세금계산서",D36+D36*10%,)))))-D39</f>
        <v>616000</v>
      </c>
      <c r="E40" s="67"/>
      <c r="F40" s="29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616000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2020-01-04T04:37:11Z</cp:lastPrinted>
  <dcterms:created xsi:type="dcterms:W3CDTF">2019-03-28T03:58:09Z</dcterms:created>
  <dcterms:modified xsi:type="dcterms:W3CDTF">2020-01-27T05:03:25Z</dcterms:modified>
</cp:coreProperties>
</file>