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E53375FD-8A25-4626-9537-3D99FA02BF4D}" xr6:coauthVersionLast="45" xr6:coauthVersionMax="45" xr10:uidLastSave="{8EA58CBB-C696-425E-9AF6-F98B74EE95DF}"/>
  <bookViews>
    <workbookView xWindow="1560" yWindow="156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s="1"/>
  <c r="B37" i="1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<sst xmlns="http://schemas.openxmlformats.org/spreadsheetml/2006/main" count="82" uniqueCount="72">
  <si>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</si>
  <si>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</si>
  <si>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</si>
  <si>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</si>
  <si>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</si>
  <si>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</si>
  <si>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</si>
  <si>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</si>
  <si>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</si>
  <si>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</si>
  <si>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</si>
  <si>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</si>
  <si>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</si>
  <si>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</si>
  <si>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</si>
  <si>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</si>
  <si>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</si>
  <si>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</si>
  <si>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</si>
  <si>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</si>
  <si>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</si>
  <si>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</si>
  <si>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</si>
  <si>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</si>
  <si>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</si>
  <si>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</si>
  <si>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</si>
  <si>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</si>
  <si>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</si>
  <si>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</si>
  <si>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</si>
  <si>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</si>
  <si>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</si>
  <si>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</si>
  <si>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</si>
  <si>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</si>
  <si>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</si>
  <si>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</si>
  <si>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</si>
  <si>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</si>
  <si>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</si>
  <si>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</si>
  <si>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</si>
  <si>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</si>
  <si>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</si>
  <si>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</si>
  <si>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</si>
  <si>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</si>
  <si>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</si>
  <si>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</si>
  <si>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</si>
  <si>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</si>
  <si>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</si>
  <si>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</si>
  <si>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2020년  01 월    11 일</t>
    <phoneticPr fontId="1" type="noConversion"/>
  </si>
  <si>
    <t>AMD 라이젠 5 3600 (마티스)(정품)</t>
    <phoneticPr fontId="1" type="noConversion"/>
  </si>
  <si>
    <t>ASUS TUF B450M-PRO GAMING STCOM</t>
    <phoneticPr fontId="1" type="noConversion"/>
  </si>
  <si>
    <t>삼성전자 DDR4 8G PC4-21300(정품)</t>
    <phoneticPr fontId="1" type="noConversion"/>
  </si>
  <si>
    <t>갤럭시 GALAX 지포스 RTX 2070 SUPER EX BLACK OC D6 8GB</t>
    <phoneticPr fontId="1" type="noConversion"/>
  </si>
  <si>
    <t>Western Digital WD Blue SN550 M.2 2280(500GB)</t>
    <phoneticPr fontId="1" type="noConversion"/>
  </si>
  <si>
    <t>/</t>
    <phoneticPr fontId="1" type="noConversion"/>
  </si>
  <si>
    <t>Western Digital WD 1TB BLUE WD10EZEX (SATA3/7200/64M)</t>
    <phoneticPr fontId="1" type="noConversion"/>
  </si>
  <si>
    <t>마이크로닉스 Classic II 750W 80PLUS Bronze 230V EU HDB</t>
    <phoneticPr fontId="1" type="noConversion"/>
  </si>
  <si>
    <t>3RSYS J700 RGB BLACK</t>
    <phoneticPr fontId="1" type="noConversion"/>
  </si>
  <si>
    <t>DEEPCOOL GAMMAXX 400 V2(BLUE)</t>
    <phoneticPr fontId="1" type="noConversion"/>
  </si>
  <si>
    <t>납품일자: 2020년  01 월   11 일</t>
    <phoneticPr fontId="1" type="noConversion"/>
  </si>
  <si>
    <t>LG전자 울트라기어 27GL650F</t>
    <phoneticPr fontId="1" type="noConversion"/>
  </si>
  <si>
    <t>카드+현금</t>
  </si>
  <si>
    <t>COX CK700 교체축 카일 광축 완전방수 게이밍(블랙, 리니어)</t>
    <phoneticPr fontId="1" type="noConversion"/>
  </si>
  <si>
    <t>로지텍 G102 PRODIGY(벌크)</t>
    <phoneticPr fontId="1" type="noConversion"/>
  </si>
  <si>
    <t>고객성명(회사명): 황승연</t>
    <phoneticPr fontId="1" type="noConversion"/>
  </si>
  <si>
    <t>전화번호: 010-6369-8121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</si>
</sst>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0" sqref="B9:B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71</v>
      </c>
      <c r="B2" s="41"/>
      <c r="C2" s="50"/>
      <c r="D2" s="51"/>
      <c r="E2" s="51"/>
      <c r="F2" s="52"/>
    </row>
    <row r="3" spans="1:7" ht="22.5" customHeight="1">
      <c r="A3" s="12" t="s">
        <v>54</v>
      </c>
      <c r="B3" s="12" t="s">
        <v>65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128000</v>
      </c>
      <c r="E7" s="3">
        <v>1</v>
      </c>
      <c r="F7" s="8">
        <f t="shared" ref="F7:F20" si="0">D7*E7</f>
        <v>128000</v>
      </c>
      <c r="G7" s="2"/>
    </row>
    <row r="8" spans="1:7">
      <c r="A8" s="45"/>
      <c r="B8" s="13" t="s">
        <v>57</v>
      </c>
      <c r="C8" s="3" t="s">
        <v>8</v>
      </c>
      <c r="D8" s="8">
        <v>43000</v>
      </c>
      <c r="E8" s="3">
        <v>2</v>
      </c>
      <c r="F8" s="8">
        <f t="shared" si="0"/>
        <v>86000</v>
      </c>
      <c r="G8" s="2"/>
    </row>
    <row r="9" spans="1:7" ht="24">
      <c r="A9" s="45"/>
      <c r="B9" s="13" t="s">
        <v>58</v>
      </c>
      <c r="C9" s="3" t="s">
        <v>9</v>
      </c>
      <c r="D9" s="8">
        <v>685000</v>
      </c>
      <c r="E9" s="3">
        <v>1</v>
      </c>
      <c r="F9" s="8">
        <f t="shared" si="0"/>
        <v>685000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81000</v>
      </c>
      <c r="E10" s="3">
        <v>1</v>
      </c>
      <c r="F10" s="8">
        <f t="shared" si="0"/>
        <v>81000</v>
      </c>
      <c r="G10" s="2"/>
    </row>
    <row r="11" spans="1:7" ht="24">
      <c r="A11" s="45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47000</v>
      </c>
      <c r="E13" s="3">
        <v>1</v>
      </c>
      <c r="F13" s="8">
        <f t="shared" si="0"/>
        <v>47000</v>
      </c>
      <c r="G13" s="2"/>
    </row>
    <row r="14" spans="1:7" ht="24">
      <c r="A14" s="45"/>
      <c r="B14" s="11" t="s">
        <v>62</v>
      </c>
      <c r="C14" s="3" t="s">
        <v>14</v>
      </c>
      <c r="D14" s="8">
        <v>82000</v>
      </c>
      <c r="E14" s="3">
        <v>1</v>
      </c>
      <c r="F14" s="8">
        <f t="shared" si="0"/>
        <v>82000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22000</v>
      </c>
      <c r="E15" s="3">
        <v>1</v>
      </c>
      <c r="F15" s="8">
        <f t="shared" si="0"/>
        <v>22000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1502000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1502000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380000</v>
      </c>
      <c r="E25" s="3">
        <v>1</v>
      </c>
      <c r="F25" s="8">
        <f>D25*E25</f>
        <v>380000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28</v>
      </c>
      <c r="D26" s="8">
        <v>40000</v>
      </c>
      <c r="E26" s="3">
        <v>1</v>
      </c>
      <c r="F26" s="8">
        <f>D26*E26</f>
        <v>40000</v>
      </c>
      <c r="G26" s="2"/>
    </row>
    <row r="27" spans="1:7">
      <c r="A27" s="62"/>
      <c r="B27" s="11" t="s">
        <v>69</v>
      </c>
      <c r="C27" s="7" t="s">
        <v>35</v>
      </c>
      <c r="D27" s="8">
        <v>20000</v>
      </c>
      <c r="E27" s="3">
        <v>1</v>
      </c>
      <c r="F27" s="8">
        <f>D27*E27</f>
        <v>20000</v>
      </c>
      <c r="G27" s="2"/>
    </row>
    <row r="28" spans="1:7">
      <c r="A28" s="62"/>
      <c r="B28" s="10"/>
      <c r="C28" s="7" t="s">
        <v>29</v>
      </c>
      <c r="D28" s="8"/>
      <c r="E28" s="3"/>
      <c r="F28" s="8">
        <f>D28*E28</f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>D29*E29</f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>D30*E30</f>
        <v>0</v>
      </c>
      <c r="G30" s="2"/>
    </row>
    <row r="31" spans="1:7">
      <c r="A31" s="62"/>
      <c r="B31" s="10"/>
      <c r="C31" s="7"/>
      <c r="D31" s="8"/>
      <c r="E31" s="3"/>
      <c r="F31" s="8">
        <f>D31*E31</f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>D32*E32</f>
        <v>0</v>
      </c>
      <c r="G32" s="2"/>
    </row>
    <row r="33" spans="1:7">
      <c r="A33" s="63"/>
      <c r="B33" s="10"/>
      <c r="C33" s="7"/>
      <c r="D33" s="8"/>
      <c r="E33" s="3"/>
      <c r="F33" s="8">
        <f>D33*E33</f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카드+현금</v>
      </c>
      <c r="C34" s="67">
        <f>SUM(F25:F33)</f>
        <v>440000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>
        <v>484000</v>
      </c>
      <c r="C36" s="17" t="s">
        <v>4</v>
      </c>
      <c r="D36" s="66">
        <f>SUM(C22,C34)</f>
        <v>1942000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>
        <f>IF(D38="현금(이체X)",Sheet2!C1,IF(D38="카드",Sheet2!C1,IF(D38="이체 및 현금영수증",Sheet2!C1,IF(D38="카드+현금",ROUND(Sheet2!B4,-4),IF(D38="이체 및 세금계산서",Sheet2!C1)))))</f>
        <v>1500000</v>
      </c>
      <c r="C37" s="17" t="s">
        <v>22</v>
      </c>
      <c r="D37" s="64">
        <f>D36*1.1-D36</f>
        <v>194200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67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1984000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1502000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2020-01-11T02:45:19Z</cp:lastPrinted>
  <dcterms:created xsi:type="dcterms:W3CDTF">2019-03-28T03:58:09Z</dcterms:created>
  <dcterms:modified xsi:type="dcterms:W3CDTF">2020-01-11T02:45:27Z</dcterms:modified>
</cp:coreProperties>
</file>