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4BD14FDF-2BD4-4D66-8257-2C657CF0E7E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 l="1"/>
  <c r="E21" i="1" s="1"/>
  <c r="F35" i="1" s="1"/>
  <c r="B4" i="2" s="1"/>
  <c r="F39" i="1" l="1"/>
  <c r="F36" i="1"/>
</calcChain>
</file>

<file path=xl/sharedStrings.xml><?xml version="1.0" encoding="utf-8"?>
<sst xmlns="http://schemas.openxmlformats.org/spreadsheetml/2006/main" count="99" uniqueCount="91">
  <si>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</si>
  <si>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</si>
  <si>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</si>
  <si>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</si>
  <si>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</si>
  <si>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</si>
  <si>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</si>
  <si>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</si>
  <si>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</si>
  <si>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</si>
  <si>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</si>
  <si>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</si>
  <si>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</si>
  <si>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</si>
  <si>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</si>
  <si>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</si>
  <si>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</si>
  <si>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</si>
  <si>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</si>
  <si>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</si>
  <si>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</si>
  <si>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</si>
  <si>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</si>
  <si>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</si>
  <si>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</si>
  <si>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</si>
  <si>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</si>
  <si>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</si>
  <si>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</si>
  <si>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</si>
  <si>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</si>
  <si>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</si>
  <si>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</si>
  <si>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</si>
  <si>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</si>
  <si>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</si>
  <si>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</si>
  <si>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</si>
  <si>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</si>
  <si>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</si>
  <si>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</si>
  <si>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</si>
  <si>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</si>
  <si>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</si>
  <si>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</si>
  <si>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</si>
  <si>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</si>
  <si>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</si>
  <si>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</si>
  <si>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</si>
  <si>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</si>
  <si>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</si>
  <si>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</si>
  <si>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</si>
  <si>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</si>
  <si>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</si>
  <si>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</si>
  <si>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</si>
  <si>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</si>
  <si>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</si>
  <si>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</si>
  <si>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</si>
  <si>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</si>
  <si>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</si>
  <si>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</si>
  <si>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</si>
  <si>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</si>
  <si>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</si>
  <si>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 xml:space="preserve">3세대 라이젠 5 3500X (마티스) 멀티팩 </t>
    <phoneticPr fontId="1" type="noConversion"/>
  </si>
  <si>
    <t xml:space="preserve">AMD 레이스 프리즘 쿨러 (정품) </t>
    <phoneticPr fontId="1" type="noConversion"/>
  </si>
  <si>
    <t xml:space="preserve">ASRock(에즈락) A320M-DVS R4.0 디앤디컴 </t>
    <phoneticPr fontId="1" type="noConversion"/>
  </si>
  <si>
    <t xml:space="preserve">SAMSUNG(삼성) 16G PC4-21300 </t>
    <phoneticPr fontId="1" type="noConversion"/>
  </si>
  <si>
    <t xml:space="preserve">XFX RX570 RS OC D5 4GB  </t>
    <phoneticPr fontId="1" type="noConversion"/>
  </si>
  <si>
    <t xml:space="preserve">MICRON(마이크론) Crucial BX500 (480GB)  </t>
    <phoneticPr fontId="1" type="noConversion"/>
  </si>
  <si>
    <t>/</t>
    <phoneticPr fontId="1" type="noConversion"/>
  </si>
  <si>
    <t>마이크로닉스 Master M60 메쉬</t>
    <phoneticPr fontId="1" type="noConversion"/>
  </si>
  <si>
    <t>마이크로닉스 클래식 II 600W</t>
    <phoneticPr fontId="1" type="noConversion"/>
  </si>
  <si>
    <t>카드</t>
  </si>
  <si>
    <t>키보드</t>
    <phoneticPr fontId="1" type="noConversion"/>
  </si>
  <si>
    <t>CK700 광축 리니어 (적축)</t>
    <phoneticPr fontId="1" type="noConversion"/>
  </si>
  <si>
    <t xml:space="preserve">로지텍 G102 </t>
    <phoneticPr fontId="1" type="noConversion"/>
  </si>
  <si>
    <t>게이밍 장패드 5mm</t>
    <phoneticPr fontId="1" type="noConversion"/>
  </si>
  <si>
    <t>COX CH60 REAL7.1 헤드셋</t>
    <phoneticPr fontId="1" type="noConversion"/>
  </si>
  <si>
    <t>래안텍 27인치 게이밍 165 평면</t>
    <phoneticPr fontId="1" type="noConversion"/>
  </si>
  <si>
    <t>스피커</t>
    <phoneticPr fontId="1" type="noConversion"/>
  </si>
  <si>
    <t xml:space="preserve">maxtill(맥스틸) SB-100 화이트 (USB전원)  </t>
    <phoneticPr fontId="1" type="noConversion"/>
  </si>
  <si>
    <t>할인금</t>
    <phoneticPr fontId="1" type="noConversion"/>
  </si>
  <si>
    <t>복구솔루션 F11</t>
    <phoneticPr fontId="1" type="noConversion"/>
  </si>
  <si>
    <t>홍정석</t>
    <phoneticPr fontId="1" type="noConversion"/>
  </si>
  <si>
    <t>010-9301-1763</t>
    <phoneticPr fontId="1" type="noConversion"/>
  </si>
  <si>
    <t>서울특별시 강동구 강일 리버파크 402동 1005호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</si>
</sst>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C9" sqref="C9:D9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67</v>
      </c>
      <c r="B1" s="27" t="s">
        <v>88</v>
      </c>
      <c r="C1" s="93" t="s">
        <v>52</v>
      </c>
      <c r="D1" s="94"/>
      <c r="E1" s="43"/>
      <c r="F1" s="44"/>
      <c r="G1" s="44"/>
      <c r="H1" s="45"/>
    </row>
    <row r="2" spans="1:9" ht="22.5" customHeight="1">
      <c r="A2" s="18" t="s">
        <v>53</v>
      </c>
      <c r="B2" s="26" t="s">
        <v>89</v>
      </c>
      <c r="C2" s="95"/>
      <c r="D2" s="96"/>
      <c r="E2" s="46"/>
      <c r="F2" s="47"/>
      <c r="G2" s="47"/>
      <c r="H2" s="48"/>
    </row>
    <row r="3" spans="1:9" ht="22.5" customHeight="1">
      <c r="A3" s="18" t="s">
        <v>54</v>
      </c>
      <c r="B3" s="20">
        <f ca="1">TODAY()</f>
        <v>43933</v>
      </c>
      <c r="C3" s="19" t="s">
        <v>55</v>
      </c>
      <c r="D3" s="25">
        <f ca="1">TODAY()</f>
        <v>43933</v>
      </c>
      <c r="E3" s="46"/>
      <c r="F3" s="47"/>
      <c r="G3" s="47"/>
      <c r="H3" s="48"/>
    </row>
    <row r="4" spans="1:9" ht="22.5" customHeight="1">
      <c r="A4" s="17" t="s">
        <v>51</v>
      </c>
      <c r="B4" s="97" t="s">
        <v>90</v>
      </c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30</v>
      </c>
      <c r="B6" s="56"/>
      <c r="C6" s="63" t="s">
        <v>68</v>
      </c>
      <c r="D6" s="64"/>
      <c r="E6" s="3" t="s">
        <v>6</v>
      </c>
      <c r="F6" s="6">
        <v>198000</v>
      </c>
      <c r="G6" s="3">
        <v>1</v>
      </c>
      <c r="H6" s="6">
        <f>F6*G6</f>
        <v>198000</v>
      </c>
      <c r="I6" s="2"/>
    </row>
    <row r="7" spans="1:9" ht="24" customHeight="1">
      <c r="A7" s="57"/>
      <c r="B7" s="58"/>
      <c r="C7" s="63" t="s">
        <v>69</v>
      </c>
      <c r="D7" s="64"/>
      <c r="E7" s="30" t="s">
        <v>15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57"/>
      <c r="B8" s="58"/>
      <c r="C8" s="63" t="s">
        <v>70</v>
      </c>
      <c r="D8" s="64"/>
      <c r="E8" s="3" t="s">
        <v>7</v>
      </c>
      <c r="F8" s="6">
        <v>75000</v>
      </c>
      <c r="G8" s="3">
        <v>1</v>
      </c>
      <c r="H8" s="6">
        <f t="shared" si="0"/>
        <v>75000</v>
      </c>
      <c r="I8" s="2"/>
    </row>
    <row r="9" spans="1:9" ht="37.5" customHeight="1">
      <c r="A9" s="57"/>
      <c r="B9" s="58"/>
      <c r="C9" s="63" t="s">
        <v>71</v>
      </c>
      <c r="D9" s="64"/>
      <c r="E9" s="3" t="s">
        <v>8</v>
      </c>
      <c r="F9" s="6">
        <v>91000</v>
      </c>
      <c r="G9" s="3">
        <v>1</v>
      </c>
      <c r="H9" s="6">
        <f t="shared" si="0"/>
        <v>91000</v>
      </c>
      <c r="I9" s="2"/>
    </row>
    <row r="10" spans="1:9" ht="24" customHeight="1">
      <c r="A10" s="57"/>
      <c r="B10" s="58"/>
      <c r="C10" s="63" t="s">
        <v>72</v>
      </c>
      <c r="D10" s="64"/>
      <c r="E10" s="3" t="s">
        <v>9</v>
      </c>
      <c r="F10" s="6">
        <v>191000</v>
      </c>
      <c r="G10" s="3">
        <v>1</v>
      </c>
      <c r="H10" s="6">
        <f t="shared" si="0"/>
        <v>191000</v>
      </c>
      <c r="I10" s="2"/>
    </row>
    <row r="11" spans="1:9" ht="34.5" customHeight="1">
      <c r="A11" s="57"/>
      <c r="B11" s="58"/>
      <c r="C11" s="63" t="s">
        <v>73</v>
      </c>
      <c r="D11" s="64"/>
      <c r="E11" s="3" t="s">
        <v>10</v>
      </c>
      <c r="F11" s="6">
        <v>91000</v>
      </c>
      <c r="G11" s="3">
        <v>1</v>
      </c>
      <c r="H11" s="6">
        <f t="shared" si="0"/>
        <v>91000</v>
      </c>
      <c r="I11" s="2"/>
    </row>
    <row r="12" spans="1:9" ht="24" customHeight="1">
      <c r="A12" s="57"/>
      <c r="B12" s="58"/>
      <c r="C12" s="63" t="s">
        <v>74</v>
      </c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87" t="s">
        <v>74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87" t="s">
        <v>75</v>
      </c>
      <c r="D14" s="88"/>
      <c r="E14" s="3" t="s">
        <v>13</v>
      </c>
      <c r="F14" s="6">
        <v>43000</v>
      </c>
      <c r="G14" s="3">
        <v>1</v>
      </c>
      <c r="H14" s="6">
        <f t="shared" si="0"/>
        <v>43000</v>
      </c>
      <c r="I14" s="2"/>
    </row>
    <row r="15" spans="1:9" ht="24" customHeight="1">
      <c r="A15" s="57"/>
      <c r="B15" s="58"/>
      <c r="C15" s="87" t="s">
        <v>76</v>
      </c>
      <c r="D15" s="88"/>
      <c r="E15" s="3" t="s">
        <v>14</v>
      </c>
      <c r="F15" s="6">
        <v>63000</v>
      </c>
      <c r="G15" s="3">
        <v>1</v>
      </c>
      <c r="H15" s="6">
        <f t="shared" si="0"/>
        <v>63000</v>
      </c>
      <c r="I15" s="2"/>
    </row>
    <row r="16" spans="1:9" ht="24" customHeight="1">
      <c r="A16" s="57"/>
      <c r="B16" s="58"/>
      <c r="C16" s="89" t="s">
        <v>50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56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64</v>
      </c>
      <c r="D18" s="92"/>
      <c r="E18" s="4" t="s">
        <v>31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 t="s">
        <v>87</v>
      </c>
      <c r="D19" s="110"/>
      <c r="E19" s="4" t="s">
        <v>28</v>
      </c>
      <c r="F19" s="7">
        <v>0</v>
      </c>
      <c r="G19" s="4">
        <v>1</v>
      </c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842000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842000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24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 t="s">
        <v>83</v>
      </c>
      <c r="D24" s="88"/>
      <c r="E24" s="5" t="s">
        <v>21</v>
      </c>
      <c r="F24" s="6">
        <v>215000</v>
      </c>
      <c r="G24" s="3">
        <v>1</v>
      </c>
      <c r="H24" s="6">
        <f>F24*G24</f>
        <v>215000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 t="s">
        <v>79</v>
      </c>
      <c r="D25" s="88"/>
      <c r="E25" s="3" t="s">
        <v>78</v>
      </c>
      <c r="F25" s="6">
        <v>48000</v>
      </c>
      <c r="G25" s="3">
        <v>1</v>
      </c>
      <c r="H25" s="6">
        <f t="shared" ref="H25:H32" si="1">F25*G25</f>
        <v>48000</v>
      </c>
      <c r="I25" s="2"/>
    </row>
    <row r="26" spans="1:9">
      <c r="A26" s="79"/>
      <c r="B26" s="80"/>
      <c r="C26" s="106" t="s">
        <v>80</v>
      </c>
      <c r="D26" s="88"/>
      <c r="E26" s="5" t="s">
        <v>29</v>
      </c>
      <c r="F26" s="6">
        <v>22000</v>
      </c>
      <c r="G26" s="3">
        <v>1</v>
      </c>
      <c r="H26" s="6">
        <f t="shared" si="1"/>
        <v>22000</v>
      </c>
      <c r="I26" s="2"/>
    </row>
    <row r="27" spans="1:9">
      <c r="A27" s="79"/>
      <c r="B27" s="80"/>
      <c r="C27" s="107" t="s">
        <v>81</v>
      </c>
      <c r="D27" s="108"/>
      <c r="E27" s="5" t="s">
        <v>26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9"/>
      <c r="B28" s="80"/>
      <c r="C28" s="107" t="s">
        <v>82</v>
      </c>
      <c r="D28" s="108"/>
      <c r="E28" s="5" t="s">
        <v>27</v>
      </c>
      <c r="F28" s="6">
        <v>60000</v>
      </c>
      <c r="G28" s="3">
        <v>1</v>
      </c>
      <c r="H28" s="6">
        <f t="shared" si="1"/>
        <v>60000</v>
      </c>
      <c r="I28" s="2"/>
    </row>
    <row r="29" spans="1:9">
      <c r="A29" s="79"/>
      <c r="B29" s="80"/>
      <c r="C29" s="107" t="s">
        <v>85</v>
      </c>
      <c r="D29" s="108"/>
      <c r="E29" s="5" t="s">
        <v>84</v>
      </c>
      <c r="F29" s="6">
        <v>24000</v>
      </c>
      <c r="G29" s="3">
        <v>1</v>
      </c>
      <c r="H29" s="6">
        <f t="shared" si="1"/>
        <v>24000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39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369000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41</v>
      </c>
      <c r="B35" s="76"/>
      <c r="C35" s="85"/>
      <c r="D35" s="86"/>
      <c r="E35" s="8" t="s">
        <v>4</v>
      </c>
      <c r="F35" s="67">
        <f>SUM(E21,E33)</f>
        <v>1211000</v>
      </c>
      <c r="G35" s="67"/>
      <c r="H35" s="9" t="s">
        <v>20</v>
      </c>
      <c r="I35" s="2"/>
    </row>
    <row r="36" spans="1:9" ht="16.5" customHeight="1">
      <c r="A36" s="75" t="s">
        <v>42</v>
      </c>
      <c r="B36" s="76"/>
      <c r="C36" s="83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4"/>
      <c r="E36" s="8" t="s">
        <v>22</v>
      </c>
      <c r="F36" s="65">
        <f>F35*1.1-F35</f>
        <v>121100</v>
      </c>
      <c r="G36" s="66"/>
      <c r="H36" s="10"/>
      <c r="I36" s="2"/>
    </row>
    <row r="37" spans="1:9" ht="17.25" customHeight="1">
      <c r="A37" s="75" t="s">
        <v>37</v>
      </c>
      <c r="B37" s="76"/>
      <c r="C37" s="37"/>
      <c r="D37" s="38"/>
      <c r="E37" s="8" t="s">
        <v>35</v>
      </c>
      <c r="F37" s="69" t="s">
        <v>77</v>
      </c>
      <c r="G37" s="70"/>
      <c r="H37" s="11"/>
      <c r="I37" s="2"/>
    </row>
    <row r="38" spans="1:9" ht="19.5" customHeight="1">
      <c r="A38" s="33" t="s">
        <v>38</v>
      </c>
      <c r="B38" s="34"/>
      <c r="C38" s="39">
        <f>SUM(C35:C36)-C37</f>
        <v>0</v>
      </c>
      <c r="D38" s="40"/>
      <c r="E38" s="29" t="s">
        <v>86</v>
      </c>
      <c r="F38" s="69">
        <v>18430</v>
      </c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23</v>
      </c>
      <c r="F39" s="68">
        <f>IF(F37="현금(이체X)",F35,IF(F37="카드",F35+F35*13%,IF(F37="이체 및 현금영수증",F35+F35*10%,IF(F37="이체 및 세금계산서",F35+F35*10%,IF(F37="이체 및 세금계산서",F35+F35*10%,)))))-F38</f>
        <v>1350000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6" ht="82.5">
      <c r="A1" t="s">
        <v>36</v>
      </c>
      <c r="B1" t="s">
        <v>25</v>
      </c>
      <c r="C1" t="s">
        <v>43</v>
      </c>
      <c r="D1" s="13" t="s">
        <v>45</v>
      </c>
      <c r="E1" s="31" t="s">
        <v>66</v>
      </c>
      <c r="F1" s="31"/>
    </row>
    <row r="2" spans="1:6">
      <c r="A2" t="s">
        <v>32</v>
      </c>
      <c r="B2" t="s">
        <v>20</v>
      </c>
      <c r="C2" t="s">
        <v>48</v>
      </c>
      <c r="D2" t="s">
        <v>44</v>
      </c>
    </row>
    <row r="3" spans="1:6">
      <c r="A3" t="s">
        <v>33</v>
      </c>
      <c r="B3" t="s">
        <v>40</v>
      </c>
      <c r="D3" s="16" t="s">
        <v>46</v>
      </c>
    </row>
    <row r="4" spans="1:6">
      <c r="A4" t="s">
        <v>34</v>
      </c>
      <c r="B4" s="12">
        <f>Sheet1!F35-(Sheet1!C35/1.3)</f>
        <v>1211000</v>
      </c>
    </row>
    <row r="5" spans="1:6">
      <c r="A5" t="s">
        <v>49</v>
      </c>
    </row>
    <row r="6" spans="1:6">
      <c r="A6" t="s">
        <v>47</v>
      </c>
    </row>
    <row r="7" spans="1:6">
      <c r="A7" t="s">
        <v>19</v>
      </c>
      <c r="B7" s="12">
        <v>60000</v>
      </c>
    </row>
    <row r="8" spans="1:6">
      <c r="A8" t="s">
        <v>59</v>
      </c>
      <c r="B8" s="12">
        <v>70000</v>
      </c>
    </row>
    <row r="9" spans="1:6">
      <c r="A9" t="s">
        <v>57</v>
      </c>
      <c r="B9" s="12">
        <v>80000</v>
      </c>
    </row>
    <row r="10" spans="1:6">
      <c r="A10" t="s">
        <v>58</v>
      </c>
      <c r="B10" s="12">
        <v>100000</v>
      </c>
    </row>
    <row r="11" spans="1:6">
      <c r="A11" t="s">
        <v>61</v>
      </c>
      <c r="B11" s="12">
        <v>151200</v>
      </c>
    </row>
    <row r="12" spans="1:6">
      <c r="A12" t="s">
        <v>60</v>
      </c>
      <c r="B12" s="12">
        <v>188000</v>
      </c>
    </row>
    <row r="13" spans="1:6">
      <c r="A13" t="s">
        <v>62</v>
      </c>
      <c r="B13" s="12">
        <v>194290</v>
      </c>
    </row>
    <row r="14" spans="1:6">
      <c r="A14" t="s">
        <v>63</v>
      </c>
      <c r="B14" s="12">
        <v>359000</v>
      </c>
    </row>
    <row r="15" spans="1:6">
      <c r="A15" t="s">
        <v>65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2020-04-12T09:08:45Z</cp:lastPrinted>
  <dcterms:created xsi:type="dcterms:W3CDTF">2019-03-28T03:58:09Z</dcterms:created>
  <dcterms:modified xsi:type="dcterms:W3CDTF">2020-04-12T11:07:57Z</dcterms:modified>
</cp:coreProperties>
</file>