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C4EB245-71F8-4091-A186-C423CB724E69}" xr6:coauthVersionLast="45" xr6:coauthVersionMax="45" xr10:uidLastSave="{00000000-0000-0000-0000-000000000000}"/>
  <bookViews>
    <workbookView xWindow="13620" yWindow="1035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<sst xmlns="http://schemas.openxmlformats.org/spreadsheetml/2006/main" count="81" uniqueCount="72">
  <si>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</si>
  <si>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</si>
  <si>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</si>
  <si>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</si>
  <si>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</si>
  <si>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</si>
  <si>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</si>
  <si>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</si>
  <si>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</si>
  <si>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</si>
  <si>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</si>
  <si>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</si>
  <si>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</si>
  <si>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</si>
  <si>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</si>
  <si>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</si>
  <si>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</si>
  <si>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</si>
  <si>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</si>
  <si>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</si>
  <si>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</si>
  <si>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</si>
  <si>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</si>
  <si>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</si>
  <si>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</si>
  <si>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</si>
  <si>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</si>
  <si>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</si>
  <si>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</si>
  <si>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</si>
  <si>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</si>
  <si>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</si>
  <si>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</si>
  <si>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</si>
  <si>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</si>
  <si>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</si>
  <si>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</si>
  <si>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</si>
  <si>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</si>
  <si>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</si>
  <si>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</si>
  <si>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</si>
  <si>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</si>
  <si>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</si>
  <si>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</si>
  <si>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</si>
  <si>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</si>
  <si>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</si>
  <si>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</si>
  <si>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</si>
  <si>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</si>
  <si>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</si>
  <si>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월    일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</si>
  <si>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</si>
  <si>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</si>
  <si>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</si>
  <si>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</si>
  <si>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현금(이체X)</t>
    <phoneticPr fontId="1" type="noConversion"/>
  </si>
  <si>
    <t>/</t>
    <phoneticPr fontId="1" type="noConversion"/>
  </si>
  <si>
    <t xml:space="preserve"> </t>
    <phoneticPr fontId="1" type="noConversion"/>
  </si>
  <si>
    <t>전화번호:</t>
    <phoneticPr fontId="1" type="noConversion"/>
  </si>
  <si>
    <t>이름:</t>
    <phoneticPr fontId="1" type="noConversion"/>
  </si>
  <si>
    <t>견적일자: 2020년  월    일</t>
    <phoneticPr fontId="1" type="noConversion"/>
  </si>
  <si>
    <t>삼성전자 DDR4 8G PC4-21300(정품)</t>
    <phoneticPr fontId="1" type="noConversion"/>
  </si>
  <si>
    <t>Western Digital WD Blue 3D SSD(500GB)</t>
    <phoneticPr fontId="1" type="noConversion"/>
  </si>
  <si>
    <t>/</t>
    <phoneticPr fontId="1" type="noConversion"/>
  </si>
  <si>
    <t>마이크로닉스 Master M60 메쉬</t>
    <phoneticPr fontId="1" type="noConversion"/>
  </si>
  <si>
    <t>마이크로닉스 클래식2 600W</t>
    <phoneticPr fontId="1" type="noConversion"/>
  </si>
  <si>
    <t xml:space="preserve"> AMD 듀얼링 정품쿨러</t>
    <phoneticPr fontId="1" type="noConversion"/>
  </si>
  <si>
    <t>H310M-PRO VD PLUS MSI</t>
    <phoneticPr fontId="1" type="noConversion"/>
  </si>
  <si>
    <t>ASROCK RX570 D5 4G</t>
    <phoneticPr fontId="1" type="noConversion"/>
  </si>
  <si>
    <t xml:space="preserve">인텔 I3 9100F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</si>
</sst>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4" zoomScale="115" zoomScaleNormal="100" zoomScalePageLayoutView="115" workbookViewId="0">
      <selection activeCell="B13" sqref="B13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61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60</v>
      </c>
      <c r="B2" s="42"/>
      <c r="C2" s="51"/>
      <c r="D2" s="52"/>
      <c r="E2" s="52"/>
      <c r="F2" s="53"/>
    </row>
    <row r="3" spans="1:7" ht="22.5" customHeight="1">
      <c r="A3" s="12" t="s">
        <v>62</v>
      </c>
      <c r="B3" s="12" t="s">
        <v>52</v>
      </c>
      <c r="C3" s="51"/>
      <c r="D3" s="52"/>
      <c r="E3" s="52"/>
      <c r="F3" s="53"/>
    </row>
    <row r="4" spans="1:7" ht="22.5" customHeight="1">
      <c r="A4" s="70" t="s">
        <v>25</v>
      </c>
      <c r="B4" s="71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36</v>
      </c>
      <c r="B6" s="13" t="s">
        <v>71</v>
      </c>
      <c r="C6" s="3" t="s">
        <v>6</v>
      </c>
      <c r="D6" s="8">
        <v>102000</v>
      </c>
      <c r="E6" s="3">
        <v>1</v>
      </c>
      <c r="F6" s="8">
        <f>D6*E6</f>
        <v>102000</v>
      </c>
      <c r="G6" s="2"/>
    </row>
    <row r="7" spans="1:7" ht="24" customHeight="1">
      <c r="A7" s="46"/>
      <c r="B7" s="13" t="s">
        <v>69</v>
      </c>
      <c r="C7" s="3" t="s">
        <v>7</v>
      </c>
      <c r="D7" s="8">
        <v>70000</v>
      </c>
      <c r="E7" s="3">
        <v>1</v>
      </c>
      <c r="F7" s="8">
        <f t="shared" ref="F7:F20" si="0">D7*E7</f>
        <v>70000</v>
      </c>
      <c r="G7" s="2"/>
    </row>
    <row r="8" spans="1:7">
      <c r="A8" s="46"/>
      <c r="B8" s="13" t="s">
        <v>63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>
      <c r="A9" s="46"/>
      <c r="B9" s="13" t="s">
        <v>70</v>
      </c>
      <c r="C9" s="3" t="s">
        <v>9</v>
      </c>
      <c r="D9" s="8">
        <v>169000</v>
      </c>
      <c r="E9" s="3">
        <v>1</v>
      </c>
      <c r="F9" s="8">
        <f t="shared" si="0"/>
        <v>169000</v>
      </c>
      <c r="G9" s="2"/>
    </row>
    <row r="10" spans="1:7" ht="24" customHeight="1">
      <c r="A10" s="46"/>
      <c r="B10" s="13" t="s">
        <v>64</v>
      </c>
      <c r="C10" s="3" t="s">
        <v>10</v>
      </c>
      <c r="D10" s="8">
        <v>86000</v>
      </c>
      <c r="E10" s="3">
        <v>1</v>
      </c>
      <c r="F10" s="8">
        <f t="shared" si="0"/>
        <v>86000</v>
      </c>
      <c r="G10" s="2"/>
    </row>
    <row r="11" spans="1:7">
      <c r="A11" s="46"/>
      <c r="B11" s="13" t="s">
        <v>65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6"/>
      <c r="B12" s="13" t="s">
        <v>65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1" t="s">
        <v>66</v>
      </c>
      <c r="C13" s="3" t="s">
        <v>13</v>
      </c>
      <c r="D13" s="8">
        <v>35000</v>
      </c>
      <c r="E13" s="3">
        <v>1</v>
      </c>
      <c r="F13" s="8">
        <f t="shared" si="0"/>
        <v>35000</v>
      </c>
      <c r="G13" s="2"/>
    </row>
    <row r="14" spans="1:7">
      <c r="A14" s="46"/>
      <c r="B14" s="11" t="s">
        <v>67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6"/>
      <c r="B15" s="11" t="s">
        <v>68</v>
      </c>
      <c r="C15" s="3" t="s">
        <v>15</v>
      </c>
      <c r="D15" s="8">
        <v>15000</v>
      </c>
      <c r="E15" s="3">
        <v>1</v>
      </c>
      <c r="F15" s="8">
        <f t="shared" si="0"/>
        <v>15000</v>
      </c>
      <c r="G15" s="2"/>
    </row>
    <row r="16" spans="1:7" ht="24" customHeight="1">
      <c r="A16" s="46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58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/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72" t="s">
        <v>18</v>
      </c>
      <c r="C21" s="35">
        <f>SUM(F6:F20)</f>
        <v>682000</v>
      </c>
      <c r="D21" s="35"/>
      <c r="E21" s="27">
        <v>1</v>
      </c>
      <c r="F21" s="59" t="s">
        <v>20</v>
      </c>
      <c r="G21" s="2"/>
    </row>
    <row r="22" spans="1:7" ht="12.75" customHeight="1" thickBot="1">
      <c r="A22" s="46"/>
      <c r="B22" s="73"/>
      <c r="C22" s="35">
        <f>C21*E21</f>
        <v>682000</v>
      </c>
      <c r="D22" s="35"/>
      <c r="E22" s="35"/>
      <c r="F22" s="60"/>
      <c r="G22" s="2"/>
    </row>
    <row r="23" spans="1:7" ht="12.75" customHeight="1" thickBot="1">
      <c r="A23" s="46"/>
      <c r="B23" s="74"/>
      <c r="C23" s="35"/>
      <c r="D23" s="35"/>
      <c r="E23" s="35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3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3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3"/>
      <c r="B29" s="10" t="s">
        <v>59</v>
      </c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3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6" t="s">
        <v>45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34">
        <f>SUM(F25:F33)</f>
        <v>0</v>
      </c>
      <c r="D34" s="34"/>
      <c r="E34" s="36"/>
      <c r="F34" s="57" t="s">
        <v>20</v>
      </c>
      <c r="G34" s="2"/>
    </row>
    <row r="35" spans="1:7" ht="14.25" customHeight="1">
      <c r="A35" s="67"/>
      <c r="B35" s="44"/>
      <c r="C35" s="37"/>
      <c r="D35" s="37"/>
      <c r="E35" s="38"/>
      <c r="F35" s="58"/>
      <c r="G35" s="2"/>
    </row>
    <row r="36" spans="1:7" ht="16.5" customHeight="1">
      <c r="A36" s="19" t="s">
        <v>47</v>
      </c>
      <c r="B36" s="26"/>
      <c r="C36" s="17" t="s">
        <v>4</v>
      </c>
      <c r="D36" s="33">
        <f>SUM(C22,C34)</f>
        <v>682000</v>
      </c>
      <c r="E36" s="33"/>
      <c r="F36" s="18" t="s">
        <v>20</v>
      </c>
      <c r="G36" s="2"/>
    </row>
    <row r="37" spans="1:7" ht="16.5" customHeight="1">
      <c r="A37" s="19" t="s">
        <v>48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1">
        <f>D36*1.1-D36</f>
        <v>68200.000000000116</v>
      </c>
      <c r="E37" s="32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39" t="s">
        <v>57</v>
      </c>
      <c r="E38" s="40"/>
      <c r="F38" s="21"/>
      <c r="G38" s="2"/>
    </row>
    <row r="39" spans="1:7" ht="17.25" customHeight="1">
      <c r="A39" s="65" t="s">
        <v>44</v>
      </c>
      <c r="B39" s="68">
        <f>SUM(B36:B37)-B38</f>
        <v>0</v>
      </c>
      <c r="C39" s="17" t="s">
        <v>43</v>
      </c>
      <c r="D39" s="33"/>
      <c r="E39" s="33"/>
      <c r="F39" s="33"/>
      <c r="G39" s="2"/>
    </row>
    <row r="40" spans="1:7" ht="16.5" customHeight="1">
      <c r="A40" s="65"/>
      <c r="B40" s="69"/>
      <c r="C40" s="28" t="s">
        <v>23</v>
      </c>
      <c r="D40" s="34">
        <f>IF(D38="현금(이체X)",D36,IF(D38="카드",D36+D36*13%,IF(D38="이체 및 현금영수증",D36+D36*10%,IF(D38="이체 및 세금계산서",D36+D36*10%,IF(D38="이체 및 세금계산서",D36+D36*10%,)))))-D39</f>
        <v>682000</v>
      </c>
      <c r="E40" s="34"/>
      <c r="F40" s="29" t="str">
        <f>IF(D38="현금(이체X)",Sheet2!B2,IF(D38="카드",Sheet2!A6,IF(D38="이체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49</v>
      </c>
      <c r="D1" s="23" t="s">
        <v>51</v>
      </c>
    </row>
    <row r="2" spans="1:4">
      <c r="A2" t="s">
        <v>38</v>
      </c>
      <c r="B2" t="s">
        <v>20</v>
      </c>
      <c r="C2" t="s">
        <v>55</v>
      </c>
      <c r="D2" t="s">
        <v>50</v>
      </c>
    </row>
    <row r="3" spans="1:4">
      <c r="A3" t="s">
        <v>39</v>
      </c>
      <c r="B3" t="s">
        <v>46</v>
      </c>
      <c r="D3" s="30" t="s">
        <v>53</v>
      </c>
    </row>
    <row r="4" spans="1:4">
      <c r="A4" t="s">
        <v>40</v>
      </c>
      <c r="B4" s="22">
        <f>Sheet1!D36-(Sheet1!B36/1.3)</f>
        <v>682000</v>
      </c>
    </row>
    <row r="5" spans="1:4">
      <c r="A5" t="s">
        <v>56</v>
      </c>
    </row>
    <row r="6" spans="1:4">
      <c r="A6" t="s">
        <v>54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2020-02-08T07:35:19Z</cp:lastPrinted>
  <dcterms:created xsi:type="dcterms:W3CDTF">2019-03-28T03:58:09Z</dcterms:created>
  <dcterms:modified xsi:type="dcterms:W3CDTF">2020-02-08T07:35:41Z</dcterms:modified>
</cp:coreProperties>
</file>