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FC0E008-CA36-47C2-A917-D7EDB2930EED}" xr6:coauthVersionLast="45" xr6:coauthVersionMax="45" xr10:uidLastSave="{00000000-0000-0000-0000-000000000000}"/>
  <bookViews>
    <workbookView xWindow="1845" yWindow="2160" windowWidth="28755" windowHeight="1539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F18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<sst xmlns="http://schemas.openxmlformats.org/spreadsheetml/2006/main" count="91" uniqueCount="81">
  <si>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</si>
  <si>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</si>
  <si>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</si>
  <si>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</si>
  <si>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</si>
  <si>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</si>
  <si>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</si>
  <si>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</si>
  <si>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</si>
  <si>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</si>
  <si>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</si>
  <si>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</si>
  <si>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</si>
  <si>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</si>
  <si>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</si>
  <si>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</si>
  <si>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</si>
  <si>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</si>
  <si>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</si>
  <si>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</si>
  <si>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</si>
  <si>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</si>
  <si>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</si>
  <si>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</si>
  <si>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</si>
  <si>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</si>
  <si>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</si>
  <si>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</si>
  <si>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</si>
  <si>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</si>
  <si>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</si>
  <si>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</si>
  <si>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</si>
  <si>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</si>
  <si>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</si>
  <si>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</si>
  <si>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</si>
  <si>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</si>
  <si>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</si>
  <si>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</si>
  <si>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</si>
  <si>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</si>
  <si>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</si>
  <si>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</si>
  <si>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</si>
  <si>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</si>
  <si>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</si>
  <si>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</si>
  <si>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</si>
  <si>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</si>
  <si>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</si>
  <si>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</si>
  <si>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</si>
  <si>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</si>
  <si>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</si>
  <si>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</si>
  <si>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</si>
  <si>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</si>
  <si>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</si>
  <si>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</si>
  <si>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</si>
  <si>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</si>
  <si>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</si>
  <si>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</si>
  <si>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</si>
  <si>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</si>
  <si>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</si>
  <si>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</si>
  <si>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</si>
  <si>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</si>
  <si>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</si>
  <si>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ASRock A320M-DVS R4.0 디앤디컴</t>
    <phoneticPr fontId="1" type="noConversion"/>
  </si>
  <si>
    <t>AMD 3000G (레이븐 릿지)(정품)</t>
    <phoneticPr fontId="1" type="noConversion"/>
  </si>
  <si>
    <t>삼성전자 DDR4 8G PC4-21300(정품)</t>
    <phoneticPr fontId="1" type="noConversion"/>
  </si>
  <si>
    <t>VEGA3 내장그래픽</t>
    <phoneticPr fontId="1" type="noConversion"/>
  </si>
  <si>
    <t>Western Digital WD Green SSD(240GB)</t>
    <phoneticPr fontId="1" type="noConversion"/>
  </si>
  <si>
    <t>ABKO NCORE 언더바</t>
    <phoneticPr fontId="1" type="noConversion"/>
  </si>
  <si>
    <t>COOLMAX ELITE 500W +12V Single Rail 84+</t>
    <phoneticPr fontId="1" type="noConversion"/>
  </si>
  <si>
    <t>AMD 3200G 쿨러로 무료변경 해드립니다.</t>
    <phoneticPr fontId="1" type="noConversion"/>
  </si>
  <si>
    <t>이체 및 세금계산서</t>
  </si>
  <si>
    <t>이호준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</si>
</sst>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zoomScaleNormal="100" workbookViewId="0">
      <selection activeCell="F30" sqref="F30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60</v>
      </c>
      <c r="B1" s="19" t="s">
        <v>80</v>
      </c>
      <c r="C1" s="28" t="s">
        <v>56</v>
      </c>
      <c r="D1" s="29"/>
      <c r="E1" s="85"/>
      <c r="F1" s="86"/>
      <c r="G1" s="86"/>
      <c r="H1" s="87"/>
    </row>
    <row r="2" spans="1:9" ht="22.5" customHeight="1">
      <c r="A2" s="18" t="s">
        <v>57</v>
      </c>
      <c r="B2" s="27">
        <v>1086148414</v>
      </c>
      <c r="C2" s="30"/>
      <c r="D2" s="31"/>
      <c r="E2" s="88"/>
      <c r="F2" s="89"/>
      <c r="G2" s="89"/>
      <c r="H2" s="90"/>
    </row>
    <row r="3" spans="1:9" ht="22.5" customHeight="1">
      <c r="A3" s="18" t="s">
        <v>58</v>
      </c>
      <c r="B3" s="21">
        <f ca="1">TODAY()</f>
        <v>43887</v>
      </c>
      <c r="C3" s="20" t="s">
        <v>59</v>
      </c>
      <c r="D3" s="26"/>
      <c r="E3" s="88"/>
      <c r="F3" s="89"/>
      <c r="G3" s="89"/>
      <c r="H3" s="90"/>
    </row>
    <row r="4" spans="1:9" ht="22.5" customHeight="1">
      <c r="A4" s="17" t="s">
        <v>55</v>
      </c>
      <c r="B4" s="34"/>
      <c r="C4" s="34"/>
      <c r="D4" s="35"/>
      <c r="E4" s="91"/>
      <c r="F4" s="92"/>
      <c r="G4" s="92"/>
      <c r="H4" s="93"/>
    </row>
    <row r="5" spans="1:9">
      <c r="A5" s="32" t="s">
        <v>0</v>
      </c>
      <c r="B5" s="33"/>
      <c r="C5" s="32" t="s">
        <v>5</v>
      </c>
      <c r="D5" s="3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33</v>
      </c>
      <c r="B6" s="98"/>
      <c r="C6" s="70" t="s">
        <v>72</v>
      </c>
      <c r="D6" s="71"/>
      <c r="E6" s="3" t="s">
        <v>6</v>
      </c>
      <c r="F6" s="6">
        <v>72000</v>
      </c>
      <c r="G6" s="3">
        <v>1</v>
      </c>
      <c r="H6" s="6">
        <f>F6*G6</f>
        <v>72000</v>
      </c>
      <c r="I6" s="2"/>
    </row>
    <row r="7" spans="1:9" ht="24" customHeight="1">
      <c r="A7" s="99"/>
      <c r="B7" s="100"/>
      <c r="C7" s="70" t="s">
        <v>71</v>
      </c>
      <c r="D7" s="71"/>
      <c r="E7" s="3" t="s">
        <v>7</v>
      </c>
      <c r="F7" s="6">
        <v>65000</v>
      </c>
      <c r="G7" s="3">
        <v>1</v>
      </c>
      <c r="H7" s="6">
        <f t="shared" ref="H7:H20" si="0">F7*G7</f>
        <v>65000</v>
      </c>
      <c r="I7" s="2"/>
    </row>
    <row r="8" spans="1:9">
      <c r="A8" s="99"/>
      <c r="B8" s="100"/>
      <c r="C8" s="70" t="s">
        <v>73</v>
      </c>
      <c r="D8" s="71"/>
      <c r="E8" s="3" t="s">
        <v>8</v>
      </c>
      <c r="F8" s="6">
        <v>41000</v>
      </c>
      <c r="G8" s="3">
        <v>1</v>
      </c>
      <c r="H8" s="6">
        <f t="shared" si="0"/>
        <v>41000</v>
      </c>
      <c r="I8" s="2"/>
    </row>
    <row r="9" spans="1:9">
      <c r="A9" s="99"/>
      <c r="B9" s="100"/>
      <c r="C9" s="70" t="s">
        <v>74</v>
      </c>
      <c r="D9" s="71"/>
      <c r="E9" s="3" t="s">
        <v>9</v>
      </c>
      <c r="F9" s="6"/>
      <c r="G9" s="3"/>
      <c r="H9" s="6">
        <f t="shared" si="0"/>
        <v>0</v>
      </c>
      <c r="I9" s="2"/>
    </row>
    <row r="10" spans="1:9" ht="24" customHeight="1">
      <c r="A10" s="99"/>
      <c r="B10" s="100"/>
      <c r="C10" s="70" t="s">
        <v>75</v>
      </c>
      <c r="D10" s="71"/>
      <c r="E10" s="3" t="s">
        <v>10</v>
      </c>
      <c r="F10" s="6">
        <v>45000</v>
      </c>
      <c r="G10" s="3">
        <v>1</v>
      </c>
      <c r="H10" s="6">
        <f t="shared" si="0"/>
        <v>45000</v>
      </c>
      <c r="I10" s="2"/>
    </row>
    <row r="11" spans="1:9">
      <c r="A11" s="99"/>
      <c r="B11" s="100"/>
      <c r="C11" s="70" t="s">
        <v>31</v>
      </c>
      <c r="D11" s="71"/>
      <c r="E11" s="3" t="s">
        <v>11</v>
      </c>
      <c r="F11" s="6"/>
      <c r="G11" s="3"/>
      <c r="H11" s="6">
        <f t="shared" si="0"/>
        <v>0</v>
      </c>
      <c r="I11" s="2"/>
    </row>
    <row r="12" spans="1:9" ht="24" customHeight="1">
      <c r="A12" s="99"/>
      <c r="B12" s="100"/>
      <c r="C12" s="70" t="s">
        <v>31</v>
      </c>
      <c r="D12" s="71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99"/>
      <c r="B13" s="100"/>
      <c r="C13" s="43" t="s">
        <v>76</v>
      </c>
      <c r="D13" s="44"/>
      <c r="E13" s="3" t="s">
        <v>13</v>
      </c>
      <c r="F13" s="6">
        <v>15000</v>
      </c>
      <c r="G13" s="3">
        <v>1</v>
      </c>
      <c r="H13" s="6">
        <f t="shared" si="0"/>
        <v>15000</v>
      </c>
      <c r="I13" s="2"/>
    </row>
    <row r="14" spans="1:9">
      <c r="A14" s="99"/>
      <c r="B14" s="100"/>
      <c r="C14" s="43" t="s">
        <v>77</v>
      </c>
      <c r="D14" s="44"/>
      <c r="E14" s="3" t="s">
        <v>14</v>
      </c>
      <c r="F14" s="6">
        <v>36000</v>
      </c>
      <c r="G14" s="3">
        <v>1</v>
      </c>
      <c r="H14" s="6">
        <f t="shared" si="0"/>
        <v>36000</v>
      </c>
      <c r="I14" s="2"/>
    </row>
    <row r="15" spans="1:9" ht="24" customHeight="1">
      <c r="A15" s="99"/>
      <c r="B15" s="100"/>
      <c r="C15" s="43" t="s">
        <v>78</v>
      </c>
      <c r="D15" s="44"/>
      <c r="E15" s="3" t="s">
        <v>15</v>
      </c>
      <c r="F15" s="6">
        <v>0</v>
      </c>
      <c r="G15" s="3">
        <v>1</v>
      </c>
      <c r="H15" s="6">
        <f t="shared" si="0"/>
        <v>0</v>
      </c>
      <c r="I15" s="2"/>
    </row>
    <row r="16" spans="1:9" ht="24" customHeight="1">
      <c r="A16" s="99"/>
      <c r="B16" s="100"/>
      <c r="C16" s="43" t="s">
        <v>31</v>
      </c>
      <c r="D16" s="44"/>
      <c r="E16" s="3" t="s">
        <v>29</v>
      </c>
      <c r="F16" s="6"/>
      <c r="G16" s="3"/>
      <c r="H16" s="6">
        <f t="shared" si="0"/>
        <v>0</v>
      </c>
      <c r="I16" s="2"/>
    </row>
    <row r="17" spans="1:9" ht="24" customHeight="1">
      <c r="A17" s="99"/>
      <c r="B17" s="100"/>
      <c r="C17" s="66" t="s">
        <v>53</v>
      </c>
      <c r="D17" s="67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99"/>
      <c r="B18" s="100"/>
      <c r="C18" s="24"/>
      <c r="D18" s="23" t="s">
        <v>61</v>
      </c>
      <c r="E18" s="4" t="s">
        <v>17</v>
      </c>
      <c r="F18" s="7">
        <f>IF(D18="조립 및 셋팅비",Sheet2!B7,IF(D18="조립(공냉) 및 셋팅비",Sheet2!B8,IF(D18="조립(수냉 및 셋팅비)",Sheet2!B9,IF(D18="조립(수냉S 및 셋팅비)",Sheet2!B10))))</f>
        <v>60000</v>
      </c>
      <c r="G18" s="4">
        <v>1</v>
      </c>
      <c r="H18" s="6">
        <f t="shared" si="0"/>
        <v>60000</v>
      </c>
      <c r="I18" s="2"/>
    </row>
    <row r="19" spans="1:9">
      <c r="A19" s="99"/>
      <c r="B19" s="100"/>
      <c r="C19" s="68" t="s">
        <v>69</v>
      </c>
      <c r="D19" s="69"/>
      <c r="E19" s="4" t="s">
        <v>34</v>
      </c>
      <c r="F19" s="7"/>
      <c r="G19" s="4"/>
      <c r="H19" s="6">
        <f t="shared" si="0"/>
        <v>0</v>
      </c>
      <c r="I19" s="2"/>
    </row>
    <row r="20" spans="1:9">
      <c r="A20" s="99"/>
      <c r="B20" s="100"/>
      <c r="C20" s="48"/>
      <c r="D20" s="49"/>
      <c r="E20" s="4" t="s">
        <v>30</v>
      </c>
      <c r="F20" s="7"/>
      <c r="G20" s="4"/>
      <c r="H20" s="7">
        <f t="shared" si="0"/>
        <v>0</v>
      </c>
      <c r="I20" s="2"/>
    </row>
    <row r="21" spans="1:9" ht="12.75" customHeight="1">
      <c r="A21" s="99"/>
      <c r="B21" s="100"/>
      <c r="C21" s="36" t="s">
        <v>18</v>
      </c>
      <c r="D21" s="36"/>
      <c r="E21" s="72">
        <f>SUM(H6:H20)</f>
        <v>334000</v>
      </c>
      <c r="F21" s="72"/>
      <c r="G21" s="25">
        <v>1</v>
      </c>
      <c r="H21" s="96" t="s">
        <v>20</v>
      </c>
      <c r="I21" s="2"/>
    </row>
    <row r="22" spans="1:9" ht="12.75" customHeight="1">
      <c r="A22" s="99"/>
      <c r="B22" s="100"/>
      <c r="C22" s="36"/>
      <c r="D22" s="36"/>
      <c r="E22" s="72">
        <f>E21*G21</f>
        <v>334000</v>
      </c>
      <c r="F22" s="72"/>
      <c r="G22" s="72"/>
      <c r="H22" s="96"/>
      <c r="I22" s="2"/>
    </row>
    <row r="23" spans="1:9" ht="12.75" customHeight="1">
      <c r="A23" s="99"/>
      <c r="B23" s="100"/>
      <c r="C23" s="36"/>
      <c r="D23" s="36"/>
      <c r="E23" s="72"/>
      <c r="F23" s="72"/>
      <c r="G23" s="72"/>
      <c r="H23" s="96"/>
      <c r="I23" s="2"/>
    </row>
    <row r="24" spans="1:9" ht="17.25" customHeight="1">
      <c r="A24" s="99"/>
      <c r="B24" s="100"/>
      <c r="C24" s="41" t="s">
        <v>24</v>
      </c>
      <c r="D24" s="42"/>
      <c r="E24" s="22" t="s">
        <v>1</v>
      </c>
      <c r="F24" s="22" t="s">
        <v>2</v>
      </c>
      <c r="G24" s="22" t="s">
        <v>3</v>
      </c>
      <c r="H24" s="22"/>
      <c r="I24" s="2"/>
    </row>
    <row r="25" spans="1:9">
      <c r="A25" s="101"/>
      <c r="B25" s="102"/>
      <c r="C25" s="43"/>
      <c r="D25" s="44"/>
      <c r="E25" s="5" t="s">
        <v>21</v>
      </c>
      <c r="F25" s="6"/>
      <c r="G25" s="3"/>
      <c r="H25" s="6">
        <f>F25*G25</f>
        <v>0</v>
      </c>
      <c r="I25" s="2"/>
    </row>
    <row r="26" spans="1:9" ht="16.5" customHeight="1">
      <c r="A26" s="50" t="str">
        <f>IF(F38="현금(이체X)",Sheet2!D2,IF(F38="카드",Sheet2!D2,IF(F38="이체 및 현금영수증",Sheet2!D1,IF(F38="카드+현금",Sheet2!D2,IF(F38="이체 및 세금계산서",Sheet2!D1)))))</f>
        <v>신한은행 (예금주: 최진만) 
110-482-539938</v>
      </c>
      <c r="B26" s="51"/>
      <c r="C26" s="45"/>
      <c r="D26" s="44"/>
      <c r="E26" s="3" t="s">
        <v>54</v>
      </c>
      <c r="F26" s="6"/>
      <c r="G26" s="3"/>
      <c r="H26" s="6">
        <f t="shared" ref="H26:H33" si="1">F26*G26</f>
        <v>0</v>
      </c>
      <c r="I26" s="2"/>
    </row>
    <row r="27" spans="1:9">
      <c r="A27" s="52"/>
      <c r="B27" s="53"/>
      <c r="C27" s="45"/>
      <c r="D27" s="44"/>
      <c r="E27" s="5" t="s">
        <v>32</v>
      </c>
      <c r="F27" s="6"/>
      <c r="G27" s="3"/>
      <c r="H27" s="6">
        <f t="shared" si="1"/>
        <v>0</v>
      </c>
      <c r="I27" s="2"/>
    </row>
    <row r="28" spans="1:9">
      <c r="A28" s="52"/>
      <c r="B28" s="53"/>
      <c r="C28" s="46"/>
      <c r="D28" s="47"/>
      <c r="E28" s="5" t="s">
        <v>26</v>
      </c>
      <c r="F28" s="6"/>
      <c r="G28" s="3"/>
      <c r="H28" s="6">
        <f t="shared" si="1"/>
        <v>0</v>
      </c>
      <c r="I28" s="2"/>
    </row>
    <row r="29" spans="1:9">
      <c r="A29" s="52"/>
      <c r="B29" s="53"/>
      <c r="C29" s="46"/>
      <c r="D29" s="47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52"/>
      <c r="B30" s="53"/>
      <c r="C30" s="46"/>
      <c r="D30" s="47"/>
      <c r="E30" s="5" t="s">
        <v>28</v>
      </c>
      <c r="F30" s="6"/>
      <c r="G30" s="3"/>
      <c r="H30" s="6">
        <f t="shared" si="1"/>
        <v>0</v>
      </c>
      <c r="I30" s="2"/>
    </row>
    <row r="31" spans="1:9">
      <c r="A31" s="52"/>
      <c r="B31" s="53"/>
      <c r="C31" s="46"/>
      <c r="D31" s="47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52"/>
      <c r="B32" s="53"/>
      <c r="C32" s="46"/>
      <c r="D32" s="47"/>
      <c r="E32" s="5"/>
      <c r="F32" s="6"/>
      <c r="G32" s="3"/>
      <c r="H32" s="6">
        <f t="shared" si="1"/>
        <v>0</v>
      </c>
      <c r="I32" s="2"/>
    </row>
    <row r="33" spans="1:9">
      <c r="A33" s="54"/>
      <c r="B33" s="55"/>
      <c r="C33" s="46"/>
      <c r="D33" s="47"/>
      <c r="E33" s="5"/>
      <c r="F33" s="6"/>
      <c r="G33" s="3"/>
      <c r="H33" s="6">
        <f t="shared" si="1"/>
        <v>0</v>
      </c>
      <c r="I33" s="2"/>
    </row>
    <row r="34" spans="1:9" ht="13.5" customHeight="1">
      <c r="A34" s="56" t="s">
        <v>42</v>
      </c>
      <c r="B34" s="57"/>
      <c r="C34" s="37" t="str">
        <f>IF(F38="현금(이체X)",Sheet2!C1,IF(F38="카드",Sheet2!C1,IF(F38="이체 및 현금영수증",Sheet2!C1,IF(F38="카드+현금",Sheet2!C2,IF(F38="이체 및 세금계산서",Sheet2!C1)))))</f>
        <v>선택사항</v>
      </c>
      <c r="D34" s="38"/>
      <c r="E34" s="72">
        <f>SUM(H25:H33)</f>
        <v>0</v>
      </c>
      <c r="F34" s="72"/>
      <c r="G34" s="73"/>
      <c r="H34" s="94" t="s">
        <v>20</v>
      </c>
      <c r="I34" s="2"/>
    </row>
    <row r="35" spans="1:9" ht="14.25" customHeight="1">
      <c r="A35" s="58"/>
      <c r="B35" s="59"/>
      <c r="C35" s="39"/>
      <c r="D35" s="40"/>
      <c r="E35" s="74"/>
      <c r="F35" s="74"/>
      <c r="G35" s="75"/>
      <c r="H35" s="95"/>
      <c r="I35" s="2"/>
    </row>
    <row r="36" spans="1:9" ht="16.5" customHeight="1">
      <c r="A36" s="60" t="s">
        <v>44</v>
      </c>
      <c r="B36" s="61"/>
      <c r="C36" s="64"/>
      <c r="D36" s="65"/>
      <c r="E36" s="8" t="s">
        <v>4</v>
      </c>
      <c r="F36" s="76">
        <f>SUM(E22,E34)</f>
        <v>334000</v>
      </c>
      <c r="G36" s="76"/>
      <c r="H36" s="9" t="s">
        <v>20</v>
      </c>
      <c r="I36" s="2"/>
    </row>
    <row r="37" spans="1:9" ht="16.5" customHeight="1">
      <c r="A37" s="60" t="s">
        <v>45</v>
      </c>
      <c r="B37" s="61"/>
      <c r="C37" s="62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63"/>
      <c r="E37" s="8" t="s">
        <v>22</v>
      </c>
      <c r="F37" s="103">
        <f>F36*1.1-F36</f>
        <v>33400.000000000058</v>
      </c>
      <c r="G37" s="104"/>
      <c r="H37" s="10"/>
      <c r="I37" s="2"/>
    </row>
    <row r="38" spans="1:9" ht="17.25" customHeight="1">
      <c r="A38" s="60" t="s">
        <v>40</v>
      </c>
      <c r="B38" s="61"/>
      <c r="C38" s="79"/>
      <c r="D38" s="80"/>
      <c r="E38" s="8" t="s">
        <v>38</v>
      </c>
      <c r="F38" s="77" t="s">
        <v>79</v>
      </c>
      <c r="G38" s="78"/>
      <c r="H38" s="11"/>
      <c r="I38" s="2"/>
    </row>
    <row r="39" spans="1:9" ht="17.25" customHeight="1">
      <c r="A39" s="56" t="s">
        <v>41</v>
      </c>
      <c r="B39" s="57"/>
      <c r="C39" s="81">
        <f>SUM(C36:C37)-C38</f>
        <v>0</v>
      </c>
      <c r="D39" s="82"/>
      <c r="E39" s="8" t="s">
        <v>40</v>
      </c>
      <c r="F39" s="76"/>
      <c r="G39" s="76"/>
      <c r="H39" s="76"/>
      <c r="I39" s="2"/>
    </row>
    <row r="40" spans="1:9" ht="16.5" customHeight="1">
      <c r="A40" s="58"/>
      <c r="B40" s="59"/>
      <c r="C40" s="83"/>
      <c r="D40" s="84"/>
      <c r="E40" s="14" t="s">
        <v>23</v>
      </c>
      <c r="F40" s="72">
        <f>IF(F38="현금(이체X)",F36,IF(F38="카드",F36+F36*13%,IF(F38="이체 및 현금영수증",F36+F36*10%,IF(F38="이체 및 세금계산서",F36+F36*10%,IF(F38="이체 및 세금계산서",F36+F36*10%,)))))-F39</f>
        <v>367400</v>
      </c>
      <c r="G40" s="72"/>
      <c r="H40" s="15" t="str">
        <f>IF(F38="현금(이체X)",Sheet2!B2,IF(F38="카드",Sheet2!A6,IF(F38="이체 및 현금영수증",Sheet2!B1,IF(F38="카드+현금",Sheet2!B3,IF(F38="이체 및 세금계산서",Sheet2!B1)))))</f>
        <v>VAT포함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  <mergeCell ref="E21:F21"/>
    <mergeCell ref="E22:G23"/>
    <mergeCell ref="E34:G35"/>
    <mergeCell ref="F39:H39"/>
    <mergeCell ref="F38:G38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A26:B33"/>
    <mergeCell ref="A34:B35"/>
    <mergeCell ref="A36:B36"/>
    <mergeCell ref="A37:B37"/>
    <mergeCell ref="C37:D37"/>
    <mergeCell ref="C36:D36"/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C18:D18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39</v>
      </c>
      <c r="B1" t="s">
        <v>25</v>
      </c>
      <c r="C1" t="s">
        <v>46</v>
      </c>
      <c r="D1" s="13" t="s">
        <v>48</v>
      </c>
    </row>
    <row r="2" spans="1:4">
      <c r="A2" t="s">
        <v>35</v>
      </c>
      <c r="B2" t="s">
        <v>20</v>
      </c>
      <c r="C2" t="s">
        <v>51</v>
      </c>
      <c r="D2" t="s">
        <v>47</v>
      </c>
    </row>
    <row r="3" spans="1:4">
      <c r="A3" t="s">
        <v>36</v>
      </c>
      <c r="B3" t="s">
        <v>43</v>
      </c>
      <c r="D3" s="16" t="s">
        <v>49</v>
      </c>
    </row>
    <row r="4" spans="1:4">
      <c r="A4" t="s">
        <v>37</v>
      </c>
      <c r="B4" s="12">
        <f>Sheet1!F36-(Sheet1!C36/1.3)</f>
        <v>334000</v>
      </c>
    </row>
    <row r="5" spans="1:4">
      <c r="A5" t="s">
        <v>52</v>
      </c>
    </row>
    <row r="6" spans="1:4">
      <c r="A6" t="s">
        <v>50</v>
      </c>
    </row>
    <row r="7" spans="1:4">
      <c r="A7" t="s">
        <v>19</v>
      </c>
      <c r="B7" s="12">
        <v>60000</v>
      </c>
    </row>
    <row r="8" spans="1:4">
      <c r="A8" t="s">
        <v>64</v>
      </c>
      <c r="B8" s="12">
        <v>70000</v>
      </c>
    </row>
    <row r="9" spans="1:4">
      <c r="A9" t="s">
        <v>62</v>
      </c>
      <c r="B9" s="12">
        <v>80000</v>
      </c>
    </row>
    <row r="10" spans="1:4">
      <c r="A10" t="s">
        <v>63</v>
      </c>
      <c r="B10" s="12">
        <v>100000</v>
      </c>
    </row>
    <row r="11" spans="1:4">
      <c r="A11" t="s">
        <v>66</v>
      </c>
      <c r="B11" s="12">
        <v>151200</v>
      </c>
    </row>
    <row r="12" spans="1:4">
      <c r="A12" t="s">
        <v>65</v>
      </c>
      <c r="B12" s="12">
        <v>188000</v>
      </c>
    </row>
    <row r="13" spans="1:4">
      <c r="A13" t="s">
        <v>67</v>
      </c>
      <c r="B13" s="12">
        <v>194290</v>
      </c>
    </row>
    <row r="14" spans="1:4">
      <c r="A14" t="s">
        <v>68</v>
      </c>
      <c r="B14" s="12">
        <v>359000</v>
      </c>
    </row>
    <row r="15" spans="1:4">
      <c r="A15" t="s">
        <v>70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2020-02-15T03:50:09Z</cp:lastPrinted>
  <dcterms:created xsi:type="dcterms:W3CDTF">2019-03-28T03:58:09Z</dcterms:created>
  <dcterms:modified xsi:type="dcterms:W3CDTF">2020-02-26T06:27:02Z</dcterms:modified>
</cp:coreProperties>
</file>