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2130" yWindow="1005" windowWidth="15945" windowHeight="1290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<sst xmlns="http://schemas.openxmlformats.org/spreadsheetml/2006/main" count="84" uniqueCount="77">
  <si>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</si>
  <si>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</si>
  <si>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</si>
  <si>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</si>
  <si>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</si>
  <si>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</si>
  <si>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</si>
  <si>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</si>
  <si>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</si>
  <si>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</si>
  <si>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</si>
  <si>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</si>
  <si>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</si>
  <si>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</si>
  <si>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</si>
  <si>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</si>
  <si>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</si>
  <si>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</si>
  <si>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</si>
  <si>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</si>
  <si>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</si>
  <si>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</si>
  <si>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</si>
  <si>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</si>
  <si>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</si>
  <si>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</si>
  <si>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</si>
  <si>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</si>
  <si>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</si>
  <si>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</si>
  <si>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</si>
  <si>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</si>
  <si>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</si>
  <si>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</si>
  <si>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</si>
  <si>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</si>
  <si>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</si>
  <si>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</si>
  <si>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</si>
  <si>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</si>
  <si>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</si>
  <si>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</si>
  <si>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</si>
  <si>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</si>
  <si>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</si>
  <si>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</si>
  <si>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</si>
  <si>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</si>
  <si>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</si>
  <si>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</si>
  <si>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</si>
  <si>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</si>
  <si>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</si>
  <si>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</si>
  <si>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</si>
  <si>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</si>
  <si>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</si>
  <si>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</si>
  <si>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</si>
  <si>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</si>
  <si>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이인규</t>
    <phoneticPr fontId="1" type="noConversion"/>
  </si>
  <si>
    <t>AMD 라이젠 5 3600 (마티스)(정품)</t>
    <phoneticPr fontId="1" type="noConversion"/>
  </si>
  <si>
    <t>삼성전자 DDR4 16G PC4-21300(정품)</t>
    <phoneticPr fontId="1" type="noConversion"/>
  </si>
  <si>
    <t>삼성전자 970 EVO Plus M.2 2280(500GB)</t>
    <phoneticPr fontId="1" type="noConversion"/>
  </si>
  <si>
    <t>ABKO SUITMASTER 361G 칼리스토(블랙)</t>
    <phoneticPr fontId="1" type="noConversion"/>
  </si>
  <si>
    <t>POWER</t>
    <phoneticPr fontId="1" type="noConversion"/>
  </si>
  <si>
    <t>마이크로닉스 Classic II 700W +12V Single Rail 85+</t>
    <phoneticPr fontId="1" type="noConversion"/>
  </si>
  <si>
    <t>딥쿨 GAMMAXX 400 BLUE BASIC</t>
    <phoneticPr fontId="1" type="noConversion"/>
  </si>
  <si>
    <t>SSD방열판</t>
    <phoneticPr fontId="1" type="noConversion"/>
  </si>
  <si>
    <t>/</t>
    <phoneticPr fontId="1" type="noConversion"/>
  </si>
  <si>
    <t>스카이디지탈120M시스템쿨러</t>
    <phoneticPr fontId="1" type="noConversion"/>
  </si>
  <si>
    <t>010-5285-0985</t>
    <phoneticPr fontId="1" type="noConversion"/>
  </si>
  <si>
    <t>Microsoft Windows 10 Home(처음사용자용 한글)</t>
  </si>
  <si>
    <t>GIGABYTE B450 AORUS ELITE 피씨디렉트</t>
    <phoneticPr fontId="1" type="noConversion"/>
  </si>
  <si>
    <t>이엠텍 지포스 GTX 1660 SUPER STORM X Dual OC D6 6GB</t>
    <phoneticPr fontId="1" type="noConversion"/>
  </si>
  <si>
    <t>/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</si>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</sst>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C9" sqref="C8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59</v>
      </c>
      <c r="B1" s="27" t="s">
        <v>60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 t="s">
        <v>71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43918</v>
      </c>
      <c r="C3" s="19" t="s">
        <v>48</v>
      </c>
      <c r="D3" s="25">
        <f ca="1">TODAY()</f>
        <v>43918</v>
      </c>
      <c r="E3" s="46"/>
      <c r="F3" s="47"/>
      <c r="G3" s="47"/>
      <c r="H3" s="48"/>
    </row>
    <row r="4" spans="1:9" ht="22.5" customHeight="1">
      <c r="A4" s="17" t="s">
        <v>44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24</v>
      </c>
      <c r="B6" s="56"/>
      <c r="C6" s="63" t="s">
        <v>61</v>
      </c>
      <c r="D6" s="64"/>
      <c r="E6" s="3" t="s">
        <v>6</v>
      </c>
      <c r="F6" s="6">
        <v>280000</v>
      </c>
      <c r="G6" s="3">
        <v>1</v>
      </c>
      <c r="H6" s="6">
        <f>F6*G6</f>
        <v>280000</v>
      </c>
      <c r="I6" s="2"/>
    </row>
    <row r="7" spans="1:9" ht="24" customHeight="1">
      <c r="A7" s="57"/>
      <c r="B7" s="58"/>
      <c r="C7" s="63" t="s">
        <v>67</v>
      </c>
      <c r="D7" s="64"/>
      <c r="E7" s="30" t="s">
        <v>13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57"/>
      <c r="B8" s="58"/>
      <c r="C8" s="63" t="s">
        <v>73</v>
      </c>
      <c r="D8" s="64"/>
      <c r="E8" s="3" t="s">
        <v>7</v>
      </c>
      <c r="F8" s="6">
        <v>132000</v>
      </c>
      <c r="G8" s="3">
        <v>1</v>
      </c>
      <c r="H8" s="6">
        <f t="shared" si="0"/>
        <v>132000</v>
      </c>
      <c r="I8" s="2"/>
    </row>
    <row r="9" spans="1:9" ht="37.5" customHeight="1">
      <c r="A9" s="57"/>
      <c r="B9" s="58"/>
      <c r="C9" s="63" t="s">
        <v>62</v>
      </c>
      <c r="D9" s="64"/>
      <c r="E9" s="3" t="s">
        <v>8</v>
      </c>
      <c r="F9" s="6">
        <v>87000</v>
      </c>
      <c r="G9" s="3">
        <v>2</v>
      </c>
      <c r="H9" s="6">
        <f t="shared" si="0"/>
        <v>174000</v>
      </c>
      <c r="I9" s="2"/>
    </row>
    <row r="10" spans="1:9" ht="24" customHeight="1">
      <c r="A10" s="57"/>
      <c r="B10" s="58"/>
      <c r="C10" s="63" t="s">
        <v>74</v>
      </c>
      <c r="D10" s="64"/>
      <c r="E10" s="3" t="s">
        <v>9</v>
      </c>
      <c r="F10" s="6">
        <v>324000</v>
      </c>
      <c r="G10" s="3">
        <v>1</v>
      </c>
      <c r="H10" s="6">
        <f t="shared" si="0"/>
        <v>324000</v>
      </c>
      <c r="I10" s="2"/>
    </row>
    <row r="11" spans="1:9" ht="34.5" customHeight="1">
      <c r="A11" s="57"/>
      <c r="B11" s="58"/>
      <c r="C11" s="63" t="s">
        <v>63</v>
      </c>
      <c r="D11" s="64"/>
      <c r="E11" s="3" t="s">
        <v>10</v>
      </c>
      <c r="F11" s="6">
        <v>166000</v>
      </c>
      <c r="G11" s="3">
        <v>1</v>
      </c>
      <c r="H11" s="6">
        <f t="shared" si="0"/>
        <v>166000</v>
      </c>
      <c r="I11" s="2"/>
    </row>
    <row r="12" spans="1:9" ht="24" customHeight="1">
      <c r="A12" s="57"/>
      <c r="B12" s="58"/>
      <c r="C12" s="63" t="s">
        <v>75</v>
      </c>
      <c r="D12" s="64"/>
      <c r="E12" s="3" t="s">
        <v>68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69</v>
      </c>
      <c r="D13" s="88"/>
      <c r="E13" s="3" t="s">
        <v>11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64</v>
      </c>
      <c r="D14" s="88"/>
      <c r="E14" s="3" t="s">
        <v>12</v>
      </c>
      <c r="F14" s="6">
        <v>81000</v>
      </c>
      <c r="G14" s="3">
        <v>1</v>
      </c>
      <c r="H14" s="6">
        <f t="shared" si="0"/>
        <v>81000</v>
      </c>
      <c r="I14" s="2"/>
    </row>
    <row r="15" spans="1:9" ht="24" customHeight="1">
      <c r="A15" s="57"/>
      <c r="B15" s="58"/>
      <c r="C15" s="87" t="s">
        <v>66</v>
      </c>
      <c r="D15" s="88"/>
      <c r="E15" s="3" t="s">
        <v>65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57"/>
      <c r="B16" s="58"/>
      <c r="C16" s="89" t="s">
        <v>70</v>
      </c>
      <c r="D16" s="90"/>
      <c r="E16" s="3" t="s">
        <v>14</v>
      </c>
      <c r="F16" s="6">
        <v>15000</v>
      </c>
      <c r="G16" s="3">
        <v>3</v>
      </c>
      <c r="H16" s="6">
        <f t="shared" si="0"/>
        <v>45000</v>
      </c>
      <c r="I16" s="2"/>
    </row>
    <row r="17" spans="1:9">
      <c r="A17" s="57"/>
      <c r="B17" s="58"/>
      <c r="C17" s="23"/>
      <c r="D17" s="22" t="s">
        <v>49</v>
      </c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72</v>
      </c>
      <c r="D18" s="92"/>
      <c r="E18" s="4" t="s">
        <v>25</v>
      </c>
      <c r="F18" s="7">
        <v>205000</v>
      </c>
      <c r="G18" s="4">
        <v>1</v>
      </c>
      <c r="H18" s="6">
        <f t="shared" si="0"/>
        <v>205000</v>
      </c>
      <c r="I18" s="2"/>
    </row>
    <row r="19" spans="1:9">
      <c r="A19" s="57"/>
      <c r="B19" s="58"/>
      <c r="C19" s="109"/>
      <c r="D19" s="110"/>
      <c r="E19" s="4" t="s">
        <v>23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16</v>
      </c>
      <c r="D20" s="99"/>
      <c r="E20" s="68">
        <f>SUM(H6:H19)</f>
        <v>1570000</v>
      </c>
      <c r="F20" s="68"/>
      <c r="G20" s="24">
        <v>1</v>
      </c>
      <c r="H20" s="54" t="s">
        <v>18</v>
      </c>
      <c r="I20" s="2"/>
    </row>
    <row r="21" spans="1:9" ht="12.75" customHeight="1">
      <c r="A21" s="57"/>
      <c r="B21" s="58"/>
      <c r="C21" s="99"/>
      <c r="D21" s="99"/>
      <c r="E21" s="68">
        <f>E20*G20</f>
        <v>1570000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21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/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18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35</v>
      </c>
      <c r="B35" s="76"/>
      <c r="C35" s="85"/>
      <c r="D35" s="86"/>
      <c r="E35" s="8" t="s">
        <v>4</v>
      </c>
      <c r="F35" s="67">
        <f>SUM(E21,E33)</f>
        <v>1570000</v>
      </c>
      <c r="G35" s="67"/>
      <c r="H35" s="9" t="s">
        <v>18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19</v>
      </c>
      <c r="F36" s="65">
        <f>F35*1.1-F35</f>
        <v>157000.00000000023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29</v>
      </c>
      <c r="F37" s="69" t="s">
        <v>76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/>
      <c r="F38" s="69">
        <v>24100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20</v>
      </c>
      <c r="F39" s="68">
        <f>IF(F37="현금(이체X)",F35,IF(F37="카드",F35+F35*13%,IF(F37="이체 및 현금영수증",F35+F35*10%,IF(F37="이체 및 세금계산서",F35+F35*10%,IF(F37="이체 및 세금계산서",F35+F35*10%,)))))-F38</f>
        <v>1750000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3" sqref="D3"/>
    </sheetView>
  </sheetViews>
  <sheetFormatPr defaultRowHeight="16.5"/>
  <cols>
    <col min="1" max="1" width="46.75" bestFit="1" customWidth="1"/>
  </cols>
  <sheetData>
    <row r="1" spans="1:6" ht="82.5">
      <c r="A1" t="s">
        <v>30</v>
      </c>
      <c r="B1" t="s">
        <v>22</v>
      </c>
      <c r="C1" t="s">
        <v>37</v>
      </c>
      <c r="D1" s="13" t="s">
        <v>39</v>
      </c>
      <c r="E1" s="31" t="s">
        <v>58</v>
      </c>
      <c r="F1" s="31"/>
    </row>
    <row r="2" spans="1:6">
      <c r="A2" t="s">
        <v>26</v>
      </c>
      <c r="B2" t="s">
        <v>18</v>
      </c>
      <c r="C2" t="s">
        <v>42</v>
      </c>
      <c r="D2" t="s">
        <v>38</v>
      </c>
    </row>
    <row r="3" spans="1:6">
      <c r="A3" t="s">
        <v>27</v>
      </c>
      <c r="B3" t="s">
        <v>34</v>
      </c>
      <c r="D3" s="16" t="s">
        <v>40</v>
      </c>
    </row>
    <row r="4" spans="1:6">
      <c r="A4" t="s">
        <v>28</v>
      </c>
      <c r="B4" s="12">
        <f>Sheet1!F35-(Sheet1!C35/1.3)</f>
        <v>1570000</v>
      </c>
    </row>
    <row r="5" spans="1:6">
      <c r="A5" t="s">
        <v>43</v>
      </c>
    </row>
    <row r="6" spans="1:6">
      <c r="A6" t="s">
        <v>41</v>
      </c>
    </row>
    <row r="7" spans="1:6">
      <c r="A7" t="s">
        <v>17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2020-03-28T07:58:18Z</cp:lastPrinted>
  <dcterms:created xsi:type="dcterms:W3CDTF">2019-03-28T03:58:09Z</dcterms:created>
  <dcterms:modified xsi:type="dcterms:W3CDTF">2020-03-28T07:58:23Z</dcterms:modified>
</cp:coreProperties>
</file>