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5066EE2B-0662-4635-878F-5E5C278EF5A7}" xr6:coauthVersionLast="45" xr6:coauthVersionMax="45" xr10:uidLastSave="{800D1FE9-C466-4EA8-A947-B0A16EB5D0C1}"/>
  <bookViews>
    <workbookView xWindow="38400" yWindow="315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<sst xmlns="http://schemas.openxmlformats.org/spreadsheetml/2006/main" count="99" uniqueCount="90">
  <si>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</si>
  <si>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</si>
  <si>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</si>
  <si>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</si>
  <si>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</si>
  <si>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</si>
  <si>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</si>
  <si>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</si>
  <si>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</si>
  <si>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</si>
  <si>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</si>
  <si>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</si>
  <si>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</si>
  <si>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</si>
  <si>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</si>
  <si>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</si>
  <si>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</si>
  <si>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</si>
  <si>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</si>
  <si>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</si>
  <si>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</si>
  <si>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</si>
  <si>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</si>
  <si>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</si>
  <si>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</si>
  <si>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</si>
  <si>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</si>
  <si>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</si>
  <si>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</si>
  <si>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</si>
  <si>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</si>
  <si>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</si>
  <si>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</si>
  <si>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</si>
  <si>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</si>
  <si>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</si>
  <si>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</si>
  <si>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</si>
  <si>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</si>
  <si>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</si>
  <si>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</si>
  <si>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</si>
  <si>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</si>
  <si>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</si>
  <si>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</si>
  <si>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</si>
  <si>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</si>
  <si>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</si>
  <si>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</si>
  <si>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</si>
  <si>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</si>
  <si>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</si>
  <si>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</si>
  <si>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</si>
  <si>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</si>
  <si>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</si>
  <si>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</si>
  <si>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</si>
  <si>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</si>
  <si>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</si>
  <si>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</si>
  <si>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</si>
  <si>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</si>
  <si>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</si>
  <si>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</si>
  <si>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</si>
  <si>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</si>
  <si>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</si>
  <si>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</si>
  <si>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/</t>
    <phoneticPr fontId="1" type="noConversion"/>
  </si>
  <si>
    <t>GIGABYTE B450M DS3H 듀러블에디션 피씨디렉트</t>
    <phoneticPr fontId="1" type="noConversion"/>
  </si>
  <si>
    <t>삼성전자 970 EVO Plus M.2 2280 (250GB)</t>
    <phoneticPr fontId="1" type="noConversion"/>
  </si>
  <si>
    <t>Western Digital WD 1TB BLUE WD10EZEX (SATA3/7200/64M)</t>
    <phoneticPr fontId="1" type="noConversion"/>
  </si>
  <si>
    <t>마이크로닉스 Classic II 600W +12V Single Rail 85+</t>
    <phoneticPr fontId="1" type="noConversion"/>
  </si>
  <si>
    <t>Microsoft Windows 10 Home(처음사용자용 한글)</t>
  </si>
  <si>
    <t>복구솔루션 F11</t>
    <phoneticPr fontId="1" type="noConversion"/>
  </si>
  <si>
    <t>이체 및 세금계산서</t>
  </si>
  <si>
    <t>ABKO 아수라 풀아크릴 (블랙)</t>
    <phoneticPr fontId="1" type="noConversion"/>
  </si>
  <si>
    <t>DVD 멀티 LG</t>
    <phoneticPr fontId="1" type="noConversion"/>
  </si>
  <si>
    <t>오앤건축</t>
    <phoneticPr fontId="1" type="noConversion"/>
  </si>
  <si>
    <t>로지텍 G102 PRODIGY(벌크)</t>
    <phoneticPr fontId="1" type="noConversion"/>
  </si>
  <si>
    <t>010-8281-3348</t>
    <phoneticPr fontId="1" type="noConversion"/>
  </si>
  <si>
    <t>HIS 라데온 RX 570 IceQ X2 Turbo D5 8GB</t>
    <phoneticPr fontId="1" type="noConversion"/>
  </si>
  <si>
    <t>삼성전자 DDR4 16G PC4-21300 (정품)</t>
    <phoneticPr fontId="1" type="noConversion"/>
  </si>
  <si>
    <t>TV</t>
    <phoneticPr fontId="1" type="noConversion"/>
  </si>
  <si>
    <t>와이드뷰 50인치 UHD TV</t>
    <phoneticPr fontId="1" type="noConversion"/>
  </si>
  <si>
    <t>노트북</t>
    <phoneticPr fontId="1" type="noConversion"/>
  </si>
  <si>
    <t>에어팟</t>
    <phoneticPr fontId="1" type="noConversion"/>
  </si>
  <si>
    <t xml:space="preserve">에어팟프로 </t>
    <phoneticPr fontId="1" type="noConversion"/>
  </si>
  <si>
    <t xml:space="preserve"> 삼성 노트북 7 Force NT760XBV-G58A
 (기본 프로그램 셋팅포함)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</si>
</sst>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E1" sqref="E1:H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79</v>
      </c>
      <c r="C1" s="95" t="s">
        <v>53</v>
      </c>
      <c r="D1" s="96"/>
      <c r="E1" s="43"/>
      <c r="F1" s="44"/>
      <c r="G1" s="44"/>
      <c r="H1" s="45"/>
    </row>
    <row r="2" spans="1:9" ht="22.5" customHeight="1">
      <c r="A2" s="18" t="s">
        <v>54</v>
      </c>
      <c r="B2" s="26" t="s">
        <v>81</v>
      </c>
      <c r="C2" s="97"/>
      <c r="D2" s="98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43915</v>
      </c>
      <c r="C3" s="19" t="s">
        <v>56</v>
      </c>
      <c r="D3" s="25">
        <f ca="1">TODAY()+1</f>
        <v>43916</v>
      </c>
      <c r="E3" s="46"/>
      <c r="F3" s="47"/>
      <c r="G3" s="47"/>
      <c r="H3" s="48"/>
    </row>
    <row r="4" spans="1:9" ht="22.5" customHeight="1">
      <c r="A4" s="17" t="s">
        <v>52</v>
      </c>
      <c r="B4" s="99"/>
      <c r="C4" s="99"/>
      <c r="D4" s="100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30</v>
      </c>
      <c r="B6" s="56"/>
      <c r="C6" s="63" t="s">
        <v>68</v>
      </c>
      <c r="D6" s="64"/>
      <c r="E6" s="3" t="s">
        <v>6</v>
      </c>
      <c r="F6" s="6">
        <v>283000</v>
      </c>
      <c r="G6" s="3">
        <v>1</v>
      </c>
      <c r="H6" s="6">
        <f>F6*G6</f>
        <v>283000</v>
      </c>
      <c r="I6" s="2"/>
    </row>
    <row r="7" spans="1:9" ht="24" customHeight="1">
      <c r="A7" s="57"/>
      <c r="B7" s="58"/>
      <c r="C7" s="63" t="s">
        <v>69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57"/>
      <c r="B9" s="58"/>
      <c r="C9" s="65" t="s">
        <v>83</v>
      </c>
      <c r="D9" s="66"/>
      <c r="E9" s="3" t="s">
        <v>8</v>
      </c>
      <c r="F9" s="6">
        <v>83000</v>
      </c>
      <c r="G9" s="3">
        <v>2</v>
      </c>
      <c r="H9" s="6">
        <f t="shared" si="0"/>
        <v>166000</v>
      </c>
      <c r="I9" s="2"/>
    </row>
    <row r="10" spans="1:9" ht="24" customHeight="1">
      <c r="A10" s="57"/>
      <c r="B10" s="58"/>
      <c r="C10" s="65" t="s">
        <v>82</v>
      </c>
      <c r="D10" s="66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34.5" customHeight="1">
      <c r="A11" s="57"/>
      <c r="B11" s="58"/>
      <c r="C11" s="65" t="s">
        <v>71</v>
      </c>
      <c r="D11" s="66"/>
      <c r="E11" s="3" t="s">
        <v>10</v>
      </c>
      <c r="F11" s="6">
        <v>117000</v>
      </c>
      <c r="G11" s="3">
        <v>1</v>
      </c>
      <c r="H11" s="6">
        <f t="shared" si="0"/>
        <v>117000</v>
      </c>
      <c r="I11" s="2"/>
    </row>
    <row r="12" spans="1:9" ht="24" customHeight="1">
      <c r="A12" s="57"/>
      <c r="B12" s="58"/>
      <c r="C12" s="63" t="s">
        <v>72</v>
      </c>
      <c r="D12" s="64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57"/>
      <c r="B13" s="58"/>
      <c r="C13" s="89" t="s">
        <v>78</v>
      </c>
      <c r="D13" s="90"/>
      <c r="E13" s="3" t="s">
        <v>12</v>
      </c>
      <c r="F13" s="6">
        <v>18000</v>
      </c>
      <c r="G13" s="3">
        <v>1</v>
      </c>
      <c r="H13" s="6">
        <f t="shared" si="0"/>
        <v>18000</v>
      </c>
      <c r="I13" s="2"/>
    </row>
    <row r="14" spans="1:9" ht="29.25" customHeight="1">
      <c r="A14" s="57"/>
      <c r="B14" s="58"/>
      <c r="C14" s="89" t="s">
        <v>77</v>
      </c>
      <c r="D14" s="90"/>
      <c r="E14" s="3" t="s">
        <v>13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57"/>
      <c r="B15" s="58"/>
      <c r="C15" s="89" t="s">
        <v>73</v>
      </c>
      <c r="D15" s="90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91" t="s">
        <v>50</v>
      </c>
      <c r="D16" s="92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3" t="s">
        <v>74</v>
      </c>
      <c r="D18" s="94"/>
      <c r="E18" s="4" t="s">
        <v>31</v>
      </c>
      <c r="F18" s="7">
        <v>225000</v>
      </c>
      <c r="G18" s="4">
        <v>1</v>
      </c>
      <c r="H18" s="6">
        <f t="shared" si="0"/>
        <v>225000</v>
      </c>
      <c r="I18" s="2"/>
    </row>
    <row r="19" spans="1:9">
      <c r="A19" s="57"/>
      <c r="B19" s="58"/>
      <c r="C19" s="111" t="s">
        <v>75</v>
      </c>
      <c r="D19" s="112"/>
      <c r="E19" s="4" t="s">
        <v>28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101" t="s">
        <v>18</v>
      </c>
      <c r="D20" s="101"/>
      <c r="E20" s="70">
        <f>SUM(H6:H19)</f>
        <v>1333000</v>
      </c>
      <c r="F20" s="70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101"/>
      <c r="D21" s="101"/>
      <c r="E21" s="70">
        <f>E20*G20</f>
        <v>1333000</v>
      </c>
      <c r="F21" s="70"/>
      <c r="G21" s="70"/>
      <c r="H21" s="54"/>
      <c r="I21" s="2"/>
    </row>
    <row r="22" spans="1:9" ht="12.75" customHeight="1">
      <c r="A22" s="57"/>
      <c r="B22" s="58"/>
      <c r="C22" s="101"/>
      <c r="D22" s="101"/>
      <c r="E22" s="70"/>
      <c r="F22" s="70"/>
      <c r="G22" s="70"/>
      <c r="H22" s="54"/>
      <c r="I22" s="2"/>
    </row>
    <row r="23" spans="1:9" ht="17.25" customHeight="1">
      <c r="A23" s="57"/>
      <c r="B23" s="58"/>
      <c r="C23" s="106" t="s">
        <v>24</v>
      </c>
      <c r="D23" s="10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9" t="s">
        <v>50</v>
      </c>
      <c r="D24" s="90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108" t="s">
        <v>69</v>
      </c>
      <c r="D25" s="90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81"/>
      <c r="B26" s="82"/>
      <c r="C26" s="108" t="s">
        <v>80</v>
      </c>
      <c r="D26" s="90"/>
      <c r="E26" s="5" t="s">
        <v>29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81"/>
      <c r="B27" s="82"/>
      <c r="C27" s="109"/>
      <c r="D27" s="110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1"/>
      <c r="B28" s="82"/>
      <c r="C28" s="109"/>
      <c r="D28" s="110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1"/>
      <c r="B29" s="82"/>
      <c r="C29" s="109" t="s">
        <v>88</v>
      </c>
      <c r="D29" s="110"/>
      <c r="E29" s="5" t="s">
        <v>87</v>
      </c>
      <c r="F29" s="6">
        <v>300000</v>
      </c>
      <c r="G29" s="3">
        <v>1</v>
      </c>
      <c r="H29" s="6">
        <f t="shared" si="1"/>
        <v>300000</v>
      </c>
      <c r="I29" s="2"/>
    </row>
    <row r="30" spans="1:9">
      <c r="A30" s="81"/>
      <c r="B30" s="82"/>
      <c r="C30" s="109" t="s">
        <v>85</v>
      </c>
      <c r="D30" s="110"/>
      <c r="E30" s="5" t="s">
        <v>84</v>
      </c>
      <c r="F30" s="6">
        <v>330000</v>
      </c>
      <c r="G30" s="3">
        <v>1</v>
      </c>
      <c r="H30" s="6">
        <f t="shared" si="1"/>
        <v>330000</v>
      </c>
      <c r="I30" s="2"/>
    </row>
    <row r="31" spans="1:9" ht="16.5" hidden="1" customHeight="1">
      <c r="A31" s="81"/>
      <c r="B31" s="82"/>
      <c r="C31" s="109"/>
      <c r="D31" s="110"/>
      <c r="E31" s="5"/>
      <c r="F31" s="6"/>
      <c r="G31" s="3"/>
      <c r="H31" s="6">
        <f t="shared" si="1"/>
        <v>0</v>
      </c>
      <c r="I31" s="2"/>
    </row>
    <row r="32" spans="1:9" ht="26.25" customHeight="1">
      <c r="A32" s="83"/>
      <c r="B32" s="84"/>
      <c r="C32" s="108" t="s">
        <v>89</v>
      </c>
      <c r="D32" s="110"/>
      <c r="E32" s="5" t="s">
        <v>86</v>
      </c>
      <c r="F32" s="6">
        <v>1270000</v>
      </c>
      <c r="G32" s="3">
        <v>1</v>
      </c>
      <c r="H32" s="6">
        <f t="shared" si="1"/>
        <v>1270000</v>
      </c>
      <c r="I32" s="2"/>
    </row>
    <row r="33" spans="1:9" ht="13.5" customHeight="1">
      <c r="A33" s="33" t="s">
        <v>39</v>
      </c>
      <c r="B33" s="34"/>
      <c r="C33" s="102" t="str">
        <f>IF(F37="현금(이체X)",Sheet2!C1,IF(F37="카드",Sheet2!C1,IF(F37="이체 및 현금영수증",Sheet2!C1,IF(F37="카드+현금",Sheet2!C2,IF(F37="이체 및 세금계산서",Sheet2!C1)))))</f>
        <v>선택사항</v>
      </c>
      <c r="D33" s="103"/>
      <c r="E33" s="70">
        <f>SUM(H24:H32)</f>
        <v>1920000</v>
      </c>
      <c r="F33" s="70"/>
      <c r="G33" s="74"/>
      <c r="H33" s="52" t="s">
        <v>20</v>
      </c>
      <c r="I33" s="2"/>
    </row>
    <row r="34" spans="1:9" ht="14.25" customHeight="1">
      <c r="A34" s="35"/>
      <c r="B34" s="36"/>
      <c r="C34" s="104"/>
      <c r="D34" s="105"/>
      <c r="E34" s="75"/>
      <c r="F34" s="75"/>
      <c r="G34" s="76"/>
      <c r="H34" s="53"/>
      <c r="I34" s="2"/>
    </row>
    <row r="35" spans="1:9" ht="16.5" customHeight="1">
      <c r="A35" s="77" t="s">
        <v>41</v>
      </c>
      <c r="B35" s="78"/>
      <c r="C35" s="87"/>
      <c r="D35" s="88"/>
      <c r="E35" s="8" t="s">
        <v>4</v>
      </c>
      <c r="F35" s="69">
        <f>SUM(E21,E33)</f>
        <v>3253000</v>
      </c>
      <c r="G35" s="69"/>
      <c r="H35" s="9" t="s">
        <v>20</v>
      </c>
      <c r="I35" s="2"/>
    </row>
    <row r="36" spans="1:9" ht="16.5" customHeight="1">
      <c r="A36" s="77" t="s">
        <v>42</v>
      </c>
      <c r="B36" s="78"/>
      <c r="C36" s="85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6"/>
      <c r="E36" s="8" t="s">
        <v>22</v>
      </c>
      <c r="F36" s="67">
        <f>F35*1.1-F35</f>
        <v>325300.00000000047</v>
      </c>
      <c r="G36" s="68"/>
      <c r="H36" s="10"/>
      <c r="I36" s="2"/>
    </row>
    <row r="37" spans="1:9" ht="17.25" customHeight="1">
      <c r="A37" s="77" t="s">
        <v>37</v>
      </c>
      <c r="B37" s="78"/>
      <c r="C37" s="37"/>
      <c r="D37" s="38"/>
      <c r="E37" s="8" t="s">
        <v>35</v>
      </c>
      <c r="F37" s="71" t="s">
        <v>76</v>
      </c>
      <c r="G37" s="72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71">
        <v>300</v>
      </c>
      <c r="G38" s="72"/>
      <c r="H38" s="73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70">
        <f>IF(F37="현금(이체X)",F35,IF(F37="카드",F35+F35*13%,IF(F37="이체 및 현금영수증",F35+F35*10%,IF(F37="이체 및 세금계산서",F35+F35*10%,IF(F37="이체 및 세금계산서",F35+F35*10%,)))))-F38</f>
        <v>3578000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3253000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2020-03-25T07:09:09Z</cp:lastPrinted>
  <dcterms:created xsi:type="dcterms:W3CDTF">2019-03-28T03:58:09Z</dcterms:created>
  <dcterms:modified xsi:type="dcterms:W3CDTF">2020-03-25T07:33:20Z</dcterms:modified>
</cp:coreProperties>
</file>