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1337D36-E984-42B1-8BEA-B6D7C4C97347}" xr6:coauthVersionLast="45" xr6:coauthVersionMax="45" xr10:uidLastSave="{00000000-0000-0000-0000-000000000000}"/>
  <bookViews>
    <workbookView xWindow="4830" yWindow="675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3" i="1" l="1"/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A26" i="1" l="1"/>
  <c r="F25" i="1" l="1"/>
  <c r="C34" i="1" s="1"/>
  <c r="F6" i="1"/>
  <c r="C21" i="1" l="1"/>
  <c r="C22" i="1" s="1"/>
  <c r="D36" i="1" l="1"/>
  <c r="B4" i="2" s="1"/>
  <c r="B37" i="1" l="1"/>
  <c r="B39" i="1" s="1"/>
  <c r="D40" i="1"/>
  <c r="D37" i="1"/>
</calcChain>
</file>

<file path=xl/sharedStrings.xml><?xml version="1.0" encoding="utf-8"?>
<sst xmlns="http://schemas.openxmlformats.org/spreadsheetml/2006/main" count="91" uniqueCount="81">
  <si>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</si>
  <si>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</si>
  <si>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</si>
  <si>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</si>
  <si>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</si>
  <si>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</si>
  <si>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</si>
  <si>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</si>
  <si>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</si>
  <si>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</si>
  <si>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</si>
  <si>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</si>
  <si>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</si>
  <si>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</si>
  <si>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</si>
  <si>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</si>
  <si>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</si>
  <si>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</si>
  <si>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</si>
  <si>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</si>
  <si>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</si>
  <si>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</si>
  <si>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</si>
  <si>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</si>
  <si>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</si>
  <si>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</si>
  <si>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</si>
  <si>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</si>
  <si>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</si>
  <si>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</si>
  <si>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</si>
  <si>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</si>
  <si>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</si>
  <si>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</si>
  <si>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</si>
  <si>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</si>
  <si>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</si>
  <si>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</si>
  <si>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</si>
  <si>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</si>
  <si>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</si>
  <si>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</si>
  <si>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</si>
  <si>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</si>
  <si>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</si>
  <si>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</si>
  <si>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</si>
  <si>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</si>
  <si>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</si>
  <si>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</si>
  <si>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</si>
  <si>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</si>
  <si>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</si>
  <si>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</si>
  <si>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</si>
  <si>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AMD 3세대 라이젠 5 3500X (마티스) 멀티팩  </t>
    <phoneticPr fontId="1" type="noConversion"/>
  </si>
  <si>
    <t xml:space="preserve">SAMSUNG(삼성) 8G PC4-21300  </t>
    <phoneticPr fontId="1" type="noConversion"/>
  </si>
  <si>
    <t xml:space="preserve">ASRock(에즈락) RX570 팬텀게이밍 D 4G 디앤디컴  </t>
    <phoneticPr fontId="1" type="noConversion"/>
  </si>
  <si>
    <t xml:space="preserve">HP(휴렛팩커드) EX900 2280 (500GB)  </t>
    <phoneticPr fontId="1" type="noConversion"/>
  </si>
  <si>
    <t>/</t>
    <phoneticPr fontId="1" type="noConversion"/>
  </si>
  <si>
    <t>마이크로닉스 Master M60 메쉬</t>
    <phoneticPr fontId="1" type="noConversion"/>
  </si>
  <si>
    <t>마이크로닉스 Classic II 600W +12V Single Rail 85+</t>
    <phoneticPr fontId="1" type="noConversion"/>
  </si>
  <si>
    <t>잘만 CNPS9X OPTIMA WHITE LED</t>
    <phoneticPr fontId="1" type="noConversion"/>
  </si>
  <si>
    <t>복구솔루션 F11</t>
    <phoneticPr fontId="1" type="noConversion"/>
  </si>
  <si>
    <t>래안텍 ArkCell RAC27FG165 게이밍 무결점</t>
    <phoneticPr fontId="1" type="noConversion"/>
  </si>
  <si>
    <t>COX CK700 광축(리니어)</t>
    <phoneticPr fontId="1" type="noConversion"/>
  </si>
  <si>
    <t>키보드</t>
    <phoneticPr fontId="1" type="noConversion"/>
  </si>
  <si>
    <t>로지텍 G102 벌크</t>
    <phoneticPr fontId="1" type="noConversion"/>
  </si>
  <si>
    <t>마이크로닉스 장패드</t>
    <phoneticPr fontId="1" type="noConversion"/>
  </si>
  <si>
    <t>멕스틸 SB200</t>
    <phoneticPr fontId="1" type="noConversion"/>
  </si>
  <si>
    <t>현금(이체X)</t>
  </si>
  <si>
    <t>MSI MAG B450M 박격포 맥스</t>
    <phoneticPr fontId="1" type="noConversion"/>
  </si>
  <si>
    <t>COX CH60 리얼 7.1 진동 RGB LED</t>
    <phoneticPr fontId="1" type="noConversion"/>
  </si>
  <si>
    <t>견적일자: 2020년  02월    16일</t>
    <phoneticPr fontId="1" type="noConversion"/>
  </si>
  <si>
    <t>이름: 양지수</t>
    <phoneticPr fontId="1" type="noConversion"/>
  </si>
  <si>
    <t>전화번호: 010-3127-0869</t>
    <phoneticPr fontId="1" type="noConversion"/>
  </si>
  <si>
    <t>퀵비</t>
    <phoneticPr fontId="1" type="noConversion"/>
  </si>
  <si>
    <t>퀵배송비 (다마스)</t>
    <phoneticPr fontId="1" type="noConversion"/>
  </si>
  <si>
    <t>납품일자: 2020년  02월    17일 퀵배송 5시</t>
    <phoneticPr fontId="1" type="noConversion"/>
  </si>
  <si>
    <t>멀티탭</t>
    <phoneticPr fontId="1" type="noConversion"/>
  </si>
  <si>
    <t>6구 3M 개별선택 멀티탭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</si>
</sst>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372718</xdr:colOff>
      <xdr:row>0</xdr:row>
      <xdr:rowOff>85725</xdr:rowOff>
    </xdr:from>
    <xdr:to>
      <xdr:col>6</xdr:col>
      <xdr:colOff>193398</xdr:colOff>
      <xdr:row>3</xdr:row>
      <xdr:rowOff>247649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2283" y="85725"/>
          <a:ext cx="1891332" cy="1031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zoomScale="115" zoomScaleNormal="100" workbookViewId="0">
      <selection activeCell="B30" sqref="B30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74</v>
      </c>
      <c r="B1" s="41" t="s">
        <v>27</v>
      </c>
      <c r="C1" s="48"/>
      <c r="D1" s="49"/>
      <c r="E1" s="49"/>
      <c r="F1" s="50"/>
    </row>
    <row r="2" spans="1:7" ht="22.5" customHeight="1">
      <c r="A2" s="12" t="s">
        <v>75</v>
      </c>
      <c r="B2" s="42"/>
      <c r="C2" s="51"/>
      <c r="D2" s="52"/>
      <c r="E2" s="52"/>
      <c r="F2" s="53"/>
    </row>
    <row r="3" spans="1:7" ht="22.5" customHeight="1">
      <c r="A3" s="12" t="s">
        <v>73</v>
      </c>
      <c r="B3" s="12" t="s">
        <v>78</v>
      </c>
      <c r="C3" s="51"/>
      <c r="D3" s="52"/>
      <c r="E3" s="52"/>
      <c r="F3" s="53"/>
    </row>
    <row r="4" spans="1:7" ht="22.5" customHeight="1">
      <c r="A4" s="70" t="s">
        <v>25</v>
      </c>
      <c r="B4" s="71"/>
      <c r="C4" s="54"/>
      <c r="D4" s="55"/>
      <c r="E4" s="55"/>
      <c r="F4" s="5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5" t="s">
        <v>35</v>
      </c>
      <c r="B6" s="13" t="s">
        <v>55</v>
      </c>
      <c r="C6" s="3" t="s">
        <v>6</v>
      </c>
      <c r="D6" s="8">
        <v>198000</v>
      </c>
      <c r="E6" s="3">
        <v>1</v>
      </c>
      <c r="F6" s="8">
        <f>D6*E6</f>
        <v>198000</v>
      </c>
      <c r="G6" s="2"/>
    </row>
    <row r="7" spans="1:7" ht="24" customHeight="1">
      <c r="A7" s="46"/>
      <c r="B7" s="13" t="s">
        <v>71</v>
      </c>
      <c r="C7" s="3" t="s">
        <v>7</v>
      </c>
      <c r="D7" s="8">
        <v>117000</v>
      </c>
      <c r="E7" s="3">
        <v>1</v>
      </c>
      <c r="F7" s="8">
        <f t="shared" ref="F7:F20" si="0">D7*E7</f>
        <v>117000</v>
      </c>
      <c r="G7" s="2"/>
    </row>
    <row r="8" spans="1:7">
      <c r="A8" s="46"/>
      <c r="B8" s="13" t="s">
        <v>56</v>
      </c>
      <c r="C8" s="3" t="s">
        <v>8</v>
      </c>
      <c r="D8" s="8">
        <v>52000</v>
      </c>
      <c r="E8" s="3">
        <v>2</v>
      </c>
      <c r="F8" s="8">
        <f t="shared" si="0"/>
        <v>104000</v>
      </c>
      <c r="G8" s="2"/>
    </row>
    <row r="9" spans="1:7" ht="24">
      <c r="A9" s="46"/>
      <c r="B9" s="13" t="s">
        <v>57</v>
      </c>
      <c r="C9" s="3" t="s">
        <v>9</v>
      </c>
      <c r="D9" s="8">
        <v>169000</v>
      </c>
      <c r="E9" s="3">
        <v>1</v>
      </c>
      <c r="F9" s="8">
        <f t="shared" si="0"/>
        <v>169000</v>
      </c>
      <c r="G9" s="2"/>
    </row>
    <row r="10" spans="1:7" ht="24" customHeight="1">
      <c r="A10" s="46"/>
      <c r="B10" s="13" t="s">
        <v>58</v>
      </c>
      <c r="C10" s="3" t="s">
        <v>10</v>
      </c>
      <c r="D10" s="8">
        <v>91000</v>
      </c>
      <c r="E10" s="3">
        <v>1</v>
      </c>
      <c r="F10" s="8">
        <f t="shared" si="0"/>
        <v>91000</v>
      </c>
      <c r="G10" s="2"/>
    </row>
    <row r="11" spans="1:7">
      <c r="A11" s="46"/>
      <c r="B11" s="13" t="s">
        <v>59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6"/>
      <c r="B12" s="13" t="s">
        <v>59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6"/>
      <c r="B13" s="11" t="s">
        <v>60</v>
      </c>
      <c r="C13" s="3" t="s">
        <v>13</v>
      </c>
      <c r="D13" s="8">
        <v>40000</v>
      </c>
      <c r="E13" s="3">
        <v>1</v>
      </c>
      <c r="F13" s="8">
        <f t="shared" si="0"/>
        <v>40000</v>
      </c>
      <c r="G13" s="2"/>
    </row>
    <row r="14" spans="1:7" ht="24">
      <c r="A14" s="46"/>
      <c r="B14" s="11" t="s">
        <v>61</v>
      </c>
      <c r="C14" s="3" t="s">
        <v>14</v>
      </c>
      <c r="D14" s="8">
        <v>64000</v>
      </c>
      <c r="E14" s="3">
        <v>1</v>
      </c>
      <c r="F14" s="8">
        <f t="shared" si="0"/>
        <v>64000</v>
      </c>
      <c r="G14" s="2"/>
    </row>
    <row r="15" spans="1:7" ht="24" customHeight="1">
      <c r="A15" s="46"/>
      <c r="B15" s="11" t="s">
        <v>62</v>
      </c>
      <c r="C15" s="3" t="s">
        <v>15</v>
      </c>
      <c r="D15" s="8">
        <v>26000</v>
      </c>
      <c r="E15" s="3">
        <v>1</v>
      </c>
      <c r="F15" s="8">
        <f t="shared" si="0"/>
        <v>26000</v>
      </c>
      <c r="G15" s="2"/>
    </row>
    <row r="16" spans="1:7" ht="24" customHeight="1">
      <c r="A16" s="46"/>
      <c r="B16" s="11" t="s">
        <v>33</v>
      </c>
      <c r="C16" s="3" t="s">
        <v>31</v>
      </c>
      <c r="D16" s="8"/>
      <c r="E16" s="3"/>
      <c r="F16" s="8">
        <f t="shared" si="0"/>
        <v>0</v>
      </c>
      <c r="G16" s="2"/>
    </row>
    <row r="17" spans="1:7" ht="24" customHeight="1">
      <c r="A17" s="46"/>
      <c r="B17" s="14" t="s">
        <v>33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6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6"/>
      <c r="B19" s="16"/>
      <c r="C19" s="4" t="s">
        <v>36</v>
      </c>
      <c r="D19" s="9"/>
      <c r="E19" s="4"/>
      <c r="F19" s="8">
        <f t="shared" si="0"/>
        <v>0</v>
      </c>
      <c r="G19" s="2"/>
    </row>
    <row r="20" spans="1:7" ht="17.25" thickBot="1">
      <c r="A20" s="46"/>
      <c r="B20" s="15" t="s">
        <v>63</v>
      </c>
      <c r="C20" s="4" t="s">
        <v>32</v>
      </c>
      <c r="D20" s="9">
        <v>20000</v>
      </c>
      <c r="E20" s="4">
        <v>1</v>
      </c>
      <c r="F20" s="8">
        <f t="shared" si="0"/>
        <v>20000</v>
      </c>
      <c r="G20" s="2"/>
    </row>
    <row r="21" spans="1:7" ht="12.75" customHeight="1" thickBot="1">
      <c r="A21" s="46"/>
      <c r="B21" s="72" t="s">
        <v>18</v>
      </c>
      <c r="C21" s="35">
        <f>SUM(F6:F20)</f>
        <v>889000</v>
      </c>
      <c r="D21" s="35"/>
      <c r="E21" s="27">
        <v>1</v>
      </c>
      <c r="F21" s="59" t="s">
        <v>20</v>
      </c>
      <c r="G21" s="2"/>
    </row>
    <row r="22" spans="1:7" ht="12.75" customHeight="1" thickBot="1">
      <c r="A22" s="46"/>
      <c r="B22" s="73"/>
      <c r="C22" s="35">
        <f>C21*E21</f>
        <v>889000</v>
      </c>
      <c r="D22" s="35"/>
      <c r="E22" s="35"/>
      <c r="F22" s="60"/>
      <c r="G22" s="2"/>
    </row>
    <row r="23" spans="1:7" ht="12.75" customHeight="1" thickBot="1">
      <c r="A23" s="46"/>
      <c r="B23" s="74"/>
      <c r="C23" s="35"/>
      <c r="D23" s="35"/>
      <c r="E23" s="35"/>
      <c r="F23" s="61"/>
      <c r="G23" s="2"/>
    </row>
    <row r="24" spans="1:7" ht="17.25" customHeight="1">
      <c r="A24" s="46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7"/>
      <c r="B25" s="11" t="s">
        <v>64</v>
      </c>
      <c r="C25" s="7" t="s">
        <v>21</v>
      </c>
      <c r="D25" s="8">
        <v>220000</v>
      </c>
      <c r="E25" s="3">
        <v>1</v>
      </c>
      <c r="F25" s="8">
        <f>D25*E25</f>
        <v>220000</v>
      </c>
      <c r="G25" s="2"/>
    </row>
    <row r="26" spans="1:7">
      <c r="A26" s="62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65</v>
      </c>
      <c r="C26" s="3" t="s">
        <v>66</v>
      </c>
      <c r="D26" s="8">
        <v>48000</v>
      </c>
      <c r="E26" s="3">
        <v>1</v>
      </c>
      <c r="F26" s="8">
        <f t="shared" ref="F26:F33" si="1">D26*E26</f>
        <v>48000</v>
      </c>
      <c r="G26" s="2"/>
    </row>
    <row r="27" spans="1:7">
      <c r="A27" s="63"/>
      <c r="B27" s="11" t="s">
        <v>67</v>
      </c>
      <c r="C27" s="7" t="s">
        <v>34</v>
      </c>
      <c r="D27" s="8">
        <v>22000</v>
      </c>
      <c r="E27" s="3">
        <v>1</v>
      </c>
      <c r="F27" s="8">
        <f t="shared" si="1"/>
        <v>22000</v>
      </c>
      <c r="G27" s="2"/>
    </row>
    <row r="28" spans="1:7">
      <c r="A28" s="63"/>
      <c r="B28" s="10" t="s">
        <v>68</v>
      </c>
      <c r="C28" s="7" t="s">
        <v>28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63"/>
      <c r="B29" s="10" t="s">
        <v>72</v>
      </c>
      <c r="C29" s="7" t="s">
        <v>29</v>
      </c>
      <c r="D29" s="8">
        <v>55000</v>
      </c>
      <c r="E29" s="3">
        <v>1</v>
      </c>
      <c r="F29" s="8">
        <f t="shared" si="1"/>
        <v>55000</v>
      </c>
      <c r="G29" s="2"/>
    </row>
    <row r="30" spans="1:7">
      <c r="A30" s="63"/>
      <c r="B30" s="10" t="s">
        <v>69</v>
      </c>
      <c r="C30" s="7" t="s">
        <v>30</v>
      </c>
      <c r="D30" s="8">
        <v>15000</v>
      </c>
      <c r="E30" s="3">
        <v>1</v>
      </c>
      <c r="F30" s="8">
        <f t="shared" si="1"/>
        <v>15000</v>
      </c>
      <c r="G30" s="2"/>
    </row>
    <row r="31" spans="1:7">
      <c r="A31" s="63"/>
      <c r="B31" s="10" t="s">
        <v>77</v>
      </c>
      <c r="C31" s="7" t="s">
        <v>76</v>
      </c>
      <c r="D31" s="8">
        <v>10000</v>
      </c>
      <c r="E31" s="3">
        <v>1</v>
      </c>
      <c r="F31" s="8">
        <f t="shared" si="1"/>
        <v>10000</v>
      </c>
      <c r="G31" s="2"/>
    </row>
    <row r="32" spans="1:7" ht="16.5" hidden="1" customHeight="1">
      <c r="A32" s="63"/>
      <c r="B32" s="10"/>
      <c r="C32" s="7"/>
      <c r="D32" s="8"/>
      <c r="E32" s="3"/>
      <c r="F32" s="8">
        <f t="shared" si="1"/>
        <v>0</v>
      </c>
      <c r="G32" s="2"/>
    </row>
    <row r="33" spans="1:7">
      <c r="A33" s="64"/>
      <c r="B33" s="10" t="s">
        <v>80</v>
      </c>
      <c r="C33" s="7" t="s">
        <v>79</v>
      </c>
      <c r="D33" s="8">
        <v>15000</v>
      </c>
      <c r="E33" s="3">
        <v>1</v>
      </c>
      <c r="F33" s="8">
        <f t="shared" si="1"/>
        <v>15000</v>
      </c>
      <c r="G33" s="2"/>
    </row>
    <row r="34" spans="1:7" ht="13.5" customHeight="1">
      <c r="A34" s="66" t="s">
        <v>44</v>
      </c>
      <c r="B34" s="43" t="str">
        <f>IF(D38="현금(이체X)",Sheet2!C1,IF(D38="카드",Sheet2!C1,IF(D38="이체 및 현금영수증",Sheet2!C1,IF(D38="카드+현금",Sheet2!C2,IF(D38="이체 및 세금계산서",Sheet2!C1)))))</f>
        <v>선택사항</v>
      </c>
      <c r="C34" s="34">
        <f>SUM(F25:F33)</f>
        <v>385000</v>
      </c>
      <c r="D34" s="34"/>
      <c r="E34" s="36"/>
      <c r="F34" s="57" t="s">
        <v>20</v>
      </c>
      <c r="G34" s="2"/>
    </row>
    <row r="35" spans="1:7" ht="14.25" customHeight="1">
      <c r="A35" s="67"/>
      <c r="B35" s="44"/>
      <c r="C35" s="37"/>
      <c r="D35" s="37"/>
      <c r="E35" s="38"/>
      <c r="F35" s="58"/>
      <c r="G35" s="2"/>
    </row>
    <row r="36" spans="1:7" ht="16.5" customHeight="1">
      <c r="A36" s="19" t="s">
        <v>46</v>
      </c>
      <c r="B36" s="26"/>
      <c r="C36" s="17" t="s">
        <v>4</v>
      </c>
      <c r="D36" s="33">
        <f>SUM(C22,C34)</f>
        <v>1274000</v>
      </c>
      <c r="E36" s="33"/>
      <c r="F36" s="18" t="s">
        <v>20</v>
      </c>
      <c r="G36" s="2"/>
    </row>
    <row r="37" spans="1:7" ht="16.5" customHeight="1">
      <c r="A37" s="19" t="s">
        <v>47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1">
        <f>D36*1.1-D36</f>
        <v>127400</v>
      </c>
      <c r="E37" s="32"/>
      <c r="F37" s="20"/>
      <c r="G37" s="2"/>
    </row>
    <row r="38" spans="1:7" ht="17.25" customHeight="1">
      <c r="A38" s="19" t="s">
        <v>42</v>
      </c>
      <c r="B38" s="24"/>
      <c r="C38" s="17" t="s">
        <v>40</v>
      </c>
      <c r="D38" s="39" t="s">
        <v>70</v>
      </c>
      <c r="E38" s="40"/>
      <c r="F38" s="21"/>
      <c r="G38" s="2"/>
    </row>
    <row r="39" spans="1:7" ht="17.25" customHeight="1">
      <c r="A39" s="65" t="s">
        <v>43</v>
      </c>
      <c r="B39" s="68">
        <f>SUM(B36:B37)-B38</f>
        <v>0</v>
      </c>
      <c r="C39" s="17" t="s">
        <v>42</v>
      </c>
      <c r="D39" s="33">
        <v>19000</v>
      </c>
      <c r="E39" s="33"/>
      <c r="F39" s="33"/>
      <c r="G39" s="2"/>
    </row>
    <row r="40" spans="1:7" ht="16.5" customHeight="1">
      <c r="A40" s="65"/>
      <c r="B40" s="69"/>
      <c r="C40" s="28" t="s">
        <v>23</v>
      </c>
      <c r="D40" s="34">
        <f>IF(D38="현금(이체X)",D36,IF(D38="카드",D36+D36*13%,IF(D38="이체 및 현금영수증",D36+D36*10%,IF(D38="이체 및 세금계산서",D36+D36*10%,IF(D38="이체 및 세금계산서",D36+D36*10%,)))))-D39</f>
        <v>1255000</v>
      </c>
      <c r="E40" s="34"/>
      <c r="F40" s="29" t="str">
        <f>IF(D38="현금(이체X)",Sheet2!B2,IF(D38="카드",Sheet2!A6,IF(D38="이체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41</v>
      </c>
      <c r="B1" t="s">
        <v>26</v>
      </c>
      <c r="C1" t="s">
        <v>48</v>
      </c>
      <c r="D1" s="23" t="s">
        <v>50</v>
      </c>
    </row>
    <row r="2" spans="1:4">
      <c r="A2" t="s">
        <v>37</v>
      </c>
      <c r="B2" t="s">
        <v>20</v>
      </c>
      <c r="C2" t="s">
        <v>53</v>
      </c>
      <c r="D2" t="s">
        <v>49</v>
      </c>
    </row>
    <row r="3" spans="1:4">
      <c r="A3" t="s">
        <v>38</v>
      </c>
      <c r="B3" t="s">
        <v>45</v>
      </c>
      <c r="D3" s="30" t="s">
        <v>51</v>
      </c>
    </row>
    <row r="4" spans="1:4">
      <c r="A4" t="s">
        <v>39</v>
      </c>
      <c r="B4" s="22">
        <f>Sheet1!D36-(Sheet1!B36/1.3)</f>
        <v>1274000</v>
      </c>
    </row>
    <row r="5" spans="1:4">
      <c r="A5" t="s">
        <v>54</v>
      </c>
    </row>
    <row r="6" spans="1:4">
      <c r="A6" t="s">
        <v>52</v>
      </c>
    </row>
  </sheetData>
  <phoneticPr fontId="1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2020-02-15T03:50:09Z</cp:lastPrinted>
  <dcterms:created xsi:type="dcterms:W3CDTF">2019-03-28T03:58:09Z</dcterms:created>
  <dcterms:modified xsi:type="dcterms:W3CDTF">2020-02-16T06:31:21Z</dcterms:modified>
</cp:coreProperties>
</file>