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EC02208-F411-4B0C-8E21-0A14D2B6E6CA}" xr6:coauthVersionLast="45" xr6:coauthVersionMax="45" xr10:uidLastSave="{00000000-0000-0000-0000-000000000000}"/>
  <bookViews>
    <workbookView xWindow="3900" yWindow="390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<sst xmlns="http://schemas.openxmlformats.org/spreadsheetml/2006/main" count="95" uniqueCount="85">
  <si>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</si>
  <si>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</si>
  <si>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</si>
  <si>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</si>
  <si>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</si>
  <si>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</si>
  <si>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</si>
  <si>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</si>
  <si>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</si>
  <si>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</si>
  <si>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</si>
  <si>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</si>
  <si>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</si>
  <si>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</si>
  <si>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</si>
  <si>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</si>
  <si>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</si>
  <si>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</si>
  <si>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</si>
  <si>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</si>
  <si>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</si>
  <si>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</si>
  <si>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</si>
  <si>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</si>
  <si>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</si>
  <si>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</si>
  <si>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</si>
  <si>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</si>
  <si>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</si>
  <si>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</si>
  <si>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</si>
  <si>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</si>
  <si>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</si>
  <si>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</si>
  <si>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</si>
  <si>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</si>
  <si>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</si>
  <si>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</si>
  <si>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</si>
  <si>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</si>
  <si>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</si>
  <si>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</si>
  <si>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</si>
  <si>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</si>
  <si>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</si>
  <si>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</si>
  <si>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</si>
  <si>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</si>
  <si>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</si>
  <si>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</si>
  <si>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</si>
  <si>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</si>
  <si>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</si>
  <si>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</si>
  <si>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</si>
  <si>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</si>
  <si>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</si>
  <si>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</si>
  <si>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</si>
  <si>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</si>
  <si>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</si>
  <si>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</si>
  <si>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</si>
  <si>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</si>
  <si>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</si>
  <si>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</si>
  <si>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</si>
  <si>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</si>
  <si>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</si>
  <si>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</si>
  <si>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GIGABYTE H310M DS2V 2.0 듀러블에디션 피씨디렉트</t>
    <phoneticPr fontId="1" type="noConversion"/>
  </si>
  <si>
    <t>삼성전자 DDR4 16G PC4-21300(정품)</t>
    <phoneticPr fontId="1" type="noConversion"/>
  </si>
  <si>
    <t>Western Digital WD Green SSD(240GB)</t>
    <phoneticPr fontId="1" type="noConversion"/>
  </si>
  <si>
    <t>Western Digital WD 1TB BLUE WD10EZEX (SATA3/7200/64M)</t>
    <phoneticPr fontId="1" type="noConversion"/>
  </si>
  <si>
    <t>마이크로닉스 Classic II 500W +12V Single Rail 85+</t>
    <phoneticPr fontId="1" type="noConversion"/>
  </si>
  <si>
    <t>GIGABYTE 지포스 GTX1050 D5 2GB</t>
    <phoneticPr fontId="1" type="noConversion"/>
  </si>
  <si>
    <t>010-9949-6975</t>
    <phoneticPr fontId="1" type="noConversion"/>
  </si>
  <si>
    <t>DELL P2419H (높낮이 조절가능)</t>
    <phoneticPr fontId="1" type="noConversion"/>
  </si>
  <si>
    <t>키보드</t>
    <phoneticPr fontId="1" type="noConversion"/>
  </si>
  <si>
    <t>키보드,마우스 무선set 필립스</t>
    <phoneticPr fontId="1" type="noConversion"/>
  </si>
  <si>
    <t>5mm 게이밍 장패드</t>
    <phoneticPr fontId="1" type="noConversion"/>
  </si>
  <si>
    <t>마이크로닉스 Frontier H300 mini (화이트)</t>
    <phoneticPr fontId="1" type="noConversion"/>
  </si>
  <si>
    <t>인텔 코어i3-9세대 9100F (커피레이크-R)(정품)</t>
    <phoneticPr fontId="1" type="noConversion"/>
  </si>
  <si>
    <t>이체 및 현금영수증</t>
  </si>
  <si>
    <t>아산병원(최성진)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</si>
</sst>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22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19" t="s">
        <v>84</v>
      </c>
      <c r="C1" s="91" t="s">
        <v>55</v>
      </c>
      <c r="D1" s="92"/>
      <c r="E1" s="40"/>
      <c r="F1" s="41"/>
      <c r="G1" s="41"/>
      <c r="H1" s="42"/>
    </row>
    <row r="2" spans="1:9" ht="22.5" customHeight="1">
      <c r="A2" s="18" t="s">
        <v>56</v>
      </c>
      <c r="B2" s="27" t="s">
        <v>76</v>
      </c>
      <c r="C2" s="93"/>
      <c r="D2" s="94"/>
      <c r="E2" s="43"/>
      <c r="F2" s="44"/>
      <c r="G2" s="44"/>
      <c r="H2" s="45"/>
    </row>
    <row r="3" spans="1:9" ht="22.5" customHeight="1">
      <c r="A3" s="18" t="s">
        <v>57</v>
      </c>
      <c r="B3" s="21">
        <f ca="1">TODAY()</f>
        <v>43909</v>
      </c>
      <c r="C3" s="20" t="s">
        <v>58</v>
      </c>
      <c r="D3" s="26"/>
      <c r="E3" s="43"/>
      <c r="F3" s="44"/>
      <c r="G3" s="44"/>
      <c r="H3" s="45"/>
    </row>
    <row r="4" spans="1:9" ht="22.5" customHeight="1">
      <c r="A4" s="17" t="s">
        <v>54</v>
      </c>
      <c r="B4" s="95"/>
      <c r="C4" s="95"/>
      <c r="D4" s="96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33</v>
      </c>
      <c r="B6" s="53"/>
      <c r="C6" s="60" t="s">
        <v>82</v>
      </c>
      <c r="D6" s="61"/>
      <c r="E6" s="3" t="s">
        <v>6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54"/>
      <c r="B7" s="55"/>
      <c r="C7" s="60" t="s">
        <v>70</v>
      </c>
      <c r="D7" s="61"/>
      <c r="E7" s="3" t="s">
        <v>7</v>
      </c>
      <c r="F7" s="6">
        <v>75000</v>
      </c>
      <c r="G7" s="3">
        <v>1</v>
      </c>
      <c r="H7" s="6">
        <f t="shared" ref="H7:H20" si="0">F7*G7</f>
        <v>75000</v>
      </c>
      <c r="I7" s="2"/>
    </row>
    <row r="8" spans="1:9">
      <c r="A8" s="54"/>
      <c r="B8" s="55"/>
      <c r="C8" s="60" t="s">
        <v>71</v>
      </c>
      <c r="D8" s="61"/>
      <c r="E8" s="3" t="s">
        <v>8</v>
      </c>
      <c r="F8" s="6">
        <v>89000</v>
      </c>
      <c r="G8" s="3">
        <v>1</v>
      </c>
      <c r="H8" s="6">
        <f t="shared" si="0"/>
        <v>89000</v>
      </c>
      <c r="I8" s="2"/>
    </row>
    <row r="9" spans="1:9">
      <c r="A9" s="54"/>
      <c r="B9" s="55"/>
      <c r="C9" s="60" t="s">
        <v>75</v>
      </c>
      <c r="D9" s="61"/>
      <c r="E9" s="3" t="s">
        <v>9</v>
      </c>
      <c r="F9" s="6">
        <v>120000</v>
      </c>
      <c r="G9" s="3">
        <v>1</v>
      </c>
      <c r="H9" s="6">
        <f t="shared" si="0"/>
        <v>120000</v>
      </c>
      <c r="I9" s="2"/>
    </row>
    <row r="10" spans="1:9" ht="24" customHeight="1">
      <c r="A10" s="54"/>
      <c r="B10" s="55"/>
      <c r="C10" s="60" t="s">
        <v>72</v>
      </c>
      <c r="D10" s="61"/>
      <c r="E10" s="3" t="s">
        <v>10</v>
      </c>
      <c r="F10" s="6">
        <v>48000</v>
      </c>
      <c r="G10" s="3">
        <v>1</v>
      </c>
      <c r="H10" s="6">
        <f t="shared" si="0"/>
        <v>48000</v>
      </c>
      <c r="I10" s="2"/>
    </row>
    <row r="11" spans="1:9" ht="27" customHeight="1">
      <c r="A11" s="54"/>
      <c r="B11" s="55"/>
      <c r="C11" s="60" t="s">
        <v>73</v>
      </c>
      <c r="D11" s="61"/>
      <c r="E11" s="3" t="s">
        <v>11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54"/>
      <c r="B12" s="55"/>
      <c r="C12" s="60" t="s">
        <v>31</v>
      </c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81</v>
      </c>
      <c r="D13" s="72"/>
      <c r="E13" s="3" t="s">
        <v>13</v>
      </c>
      <c r="F13" s="6">
        <v>26000</v>
      </c>
      <c r="G13" s="3">
        <v>1</v>
      </c>
      <c r="H13" s="6">
        <f t="shared" si="0"/>
        <v>26000</v>
      </c>
      <c r="I13" s="2"/>
    </row>
    <row r="14" spans="1:9" ht="24" customHeight="1">
      <c r="A14" s="54"/>
      <c r="B14" s="55"/>
      <c r="C14" s="71" t="s">
        <v>74</v>
      </c>
      <c r="D14" s="72"/>
      <c r="E14" s="3" t="s">
        <v>14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54"/>
      <c r="B15" s="55"/>
      <c r="C15" s="71" t="s">
        <v>31</v>
      </c>
      <c r="D15" s="72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54"/>
      <c r="B16" s="55"/>
      <c r="C16" s="71" t="s">
        <v>31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53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60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68</v>
      </c>
      <c r="D19" s="76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10"/>
      <c r="D20" s="111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7" t="s">
        <v>18</v>
      </c>
      <c r="D21" s="97"/>
      <c r="E21" s="65">
        <f>SUM(H6:H20)</f>
        <v>621000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7"/>
      <c r="D22" s="97"/>
      <c r="E22" s="65">
        <f>E21*G21</f>
        <v>621000</v>
      </c>
      <c r="F22" s="65"/>
      <c r="G22" s="65"/>
      <c r="H22" s="51"/>
      <c r="I22" s="2"/>
    </row>
    <row r="23" spans="1:9" ht="12.75" customHeight="1">
      <c r="A23" s="54"/>
      <c r="B23" s="55"/>
      <c r="C23" s="97"/>
      <c r="D23" s="97"/>
      <c r="E23" s="65"/>
      <c r="F23" s="65"/>
      <c r="G23" s="65"/>
      <c r="H23" s="51"/>
      <c r="I23" s="2"/>
    </row>
    <row r="24" spans="1:9" ht="17.25" customHeight="1">
      <c r="A24" s="54"/>
      <c r="B24" s="55"/>
      <c r="C24" s="102" t="s">
        <v>24</v>
      </c>
      <c r="D24" s="103"/>
      <c r="E24" s="22" t="s">
        <v>1</v>
      </c>
      <c r="F24" s="22" t="s">
        <v>2</v>
      </c>
      <c r="G24" s="22" t="s">
        <v>3</v>
      </c>
      <c r="H24" s="22"/>
      <c r="I24" s="2"/>
    </row>
    <row r="25" spans="1:9" ht="29.25" customHeight="1">
      <c r="A25" s="56"/>
      <c r="B25" s="57"/>
      <c r="C25" s="104" t="s">
        <v>77</v>
      </c>
      <c r="D25" s="105"/>
      <c r="E25" s="5" t="s">
        <v>21</v>
      </c>
      <c r="F25" s="6">
        <v>179000</v>
      </c>
      <c r="G25" s="3">
        <v>2</v>
      </c>
      <c r="H25" s="6">
        <f>F25*G25</f>
        <v>358000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신한은행 (예금주: 최진만) 
110-482-539938</v>
      </c>
      <c r="B26" s="78"/>
      <c r="C26" s="87" t="s">
        <v>79</v>
      </c>
      <c r="D26" s="88"/>
      <c r="E26" s="3" t="s">
        <v>78</v>
      </c>
      <c r="F26" s="6">
        <v>20000</v>
      </c>
      <c r="G26" s="3">
        <v>1</v>
      </c>
      <c r="H26" s="6">
        <f t="shared" ref="H26:H33" si="1">F26*G26</f>
        <v>20000</v>
      </c>
      <c r="I26" s="2"/>
    </row>
    <row r="27" spans="1:9" ht="16.5" customHeight="1">
      <c r="A27" s="79"/>
      <c r="B27" s="80"/>
      <c r="C27" s="89"/>
      <c r="D27" s="90"/>
      <c r="E27" s="5" t="s">
        <v>32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6" t="s">
        <v>80</v>
      </c>
      <c r="D28" s="107"/>
      <c r="E28" s="5" t="s">
        <v>26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6"/>
      <c r="D29" s="107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8"/>
      <c r="D30" s="109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8"/>
      <c r="D31" s="109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8"/>
      <c r="D32" s="109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8"/>
      <c r="D33" s="109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42</v>
      </c>
      <c r="B34" s="31"/>
      <c r="C34" s="98" t="str">
        <f>IF(F38="현금(이체X)",Sheet2!C1,IF(F38="카드",Sheet2!C1,IF(F38="이체 및 현금영수증",Sheet2!C1,IF(F38="카드+현금",Sheet2!C2,IF(F38="이체 및 세금계산서",Sheet2!C1)))))</f>
        <v>선택사항</v>
      </c>
      <c r="D34" s="99"/>
      <c r="E34" s="65">
        <f>SUM(H25:H33)</f>
        <v>378000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100"/>
      <c r="D35" s="101"/>
      <c r="E35" s="67"/>
      <c r="F35" s="67"/>
      <c r="G35" s="68"/>
      <c r="H35" s="50"/>
      <c r="I35" s="2"/>
    </row>
    <row r="36" spans="1:9" ht="16.5" customHeight="1">
      <c r="A36" s="28" t="s">
        <v>44</v>
      </c>
      <c r="B36" s="29"/>
      <c r="C36" s="85"/>
      <c r="D36" s="86"/>
      <c r="E36" s="8" t="s">
        <v>4</v>
      </c>
      <c r="F36" s="64">
        <f>SUM(E22,E34)</f>
        <v>999000</v>
      </c>
      <c r="G36" s="64"/>
      <c r="H36" s="9" t="s">
        <v>20</v>
      </c>
      <c r="I36" s="2"/>
    </row>
    <row r="37" spans="1:9" ht="16.5" customHeight="1">
      <c r="A37" s="28" t="s">
        <v>45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99900</v>
      </c>
      <c r="G37" s="63"/>
      <c r="H37" s="10"/>
      <c r="I37" s="2"/>
    </row>
    <row r="38" spans="1:9" ht="17.25" customHeight="1">
      <c r="A38" s="28" t="s">
        <v>40</v>
      </c>
      <c r="B38" s="29"/>
      <c r="C38" s="34"/>
      <c r="D38" s="35"/>
      <c r="E38" s="8" t="s">
        <v>38</v>
      </c>
      <c r="F38" s="69" t="s">
        <v>83</v>
      </c>
      <c r="G38" s="70"/>
      <c r="H38" s="11"/>
      <c r="I38" s="2"/>
    </row>
    <row r="39" spans="1:9" ht="17.25" customHeight="1">
      <c r="A39" s="30" t="s">
        <v>41</v>
      </c>
      <c r="B39" s="31"/>
      <c r="C39" s="36">
        <f>SUM(C36:C37)-C38</f>
        <v>0</v>
      </c>
      <c r="D39" s="37"/>
      <c r="E39" s="8" t="s">
        <v>40</v>
      </c>
      <c r="F39" s="64">
        <v>8900</v>
      </c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1090000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1">
    <mergeCell ref="C1:D2"/>
    <mergeCell ref="C5:D5"/>
    <mergeCell ref="B4:D4"/>
    <mergeCell ref="C21:D23"/>
    <mergeCell ref="C34:D35"/>
    <mergeCell ref="C24:D24"/>
    <mergeCell ref="C25:D25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26:D27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999000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63</v>
      </c>
      <c r="B8" s="12">
        <v>70000</v>
      </c>
    </row>
    <row r="9" spans="1:4">
      <c r="A9" t="s">
        <v>61</v>
      </c>
      <c r="B9" s="12">
        <v>80000</v>
      </c>
    </row>
    <row r="10" spans="1:4">
      <c r="A10" t="s">
        <v>62</v>
      </c>
      <c r="B10" s="12">
        <v>100000</v>
      </c>
    </row>
    <row r="11" spans="1:4">
      <c r="A11" t="s">
        <v>65</v>
      </c>
      <c r="B11" s="12">
        <v>151200</v>
      </c>
    </row>
    <row r="12" spans="1:4">
      <c r="A12" t="s">
        <v>64</v>
      </c>
      <c r="B12" s="12">
        <v>188000</v>
      </c>
    </row>
    <row r="13" spans="1:4">
      <c r="A13" t="s">
        <v>66</v>
      </c>
      <c r="B13" s="12">
        <v>194290</v>
      </c>
    </row>
    <row r="14" spans="1:4">
      <c r="A14" t="s">
        <v>67</v>
      </c>
      <c r="B14" s="12">
        <v>359000</v>
      </c>
    </row>
    <row r="15" spans="1:4">
      <c r="A15" t="s">
        <v>69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2020-03-19T10:46:54Z</cp:lastPrinted>
  <dcterms:created xsi:type="dcterms:W3CDTF">2019-03-28T03:58:09Z</dcterms:created>
  <dcterms:modified xsi:type="dcterms:W3CDTF">2020-03-19T10:48:07Z</dcterms:modified>
</cp:coreProperties>
</file>