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07EDB92-9464-4D7A-AC49-240CFA01E638}" xr6:coauthVersionLast="45" xr6:coauthVersionMax="45" xr10:uidLastSave="{00000000-0000-0000-0000-000000000000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<sst xmlns="http://schemas.openxmlformats.org/spreadsheetml/2006/main" count="80" uniqueCount="70">
  <si>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</si>
  <si>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</si>
  <si>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</si>
  <si>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</si>
  <si>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</si>
  <si>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</si>
  <si>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</si>
  <si>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</si>
  <si>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</si>
  <si>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</si>
  <si>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</si>
  <si>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</si>
  <si>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</si>
  <si>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</si>
  <si>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</si>
  <si>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</si>
  <si>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</si>
  <si>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</si>
  <si>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</si>
  <si>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</si>
  <si>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</si>
  <si>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</si>
  <si>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</si>
  <si>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</si>
  <si>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</si>
  <si>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</si>
  <si>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</si>
  <si>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</si>
  <si>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</si>
  <si>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</si>
  <si>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</si>
  <si>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</si>
  <si>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</si>
  <si>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</si>
  <si>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</si>
  <si>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</si>
  <si>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</si>
  <si>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</si>
  <si>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</si>
  <si>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</si>
  <si>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</si>
  <si>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</si>
  <si>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</si>
  <si>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</si>
  <si>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</si>
  <si>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</si>
  <si>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</si>
  <si>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</si>
  <si>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</si>
  <si>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</si>
  <si>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</si>
  <si>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</si>
  <si>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래안텍 ArkCell RAC27FG165 게이밍</t>
    <phoneticPr fontId="1" type="noConversion"/>
  </si>
  <si>
    <t>AMD 라이젠 5 3600 (마티스)(정품)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</si>
  <si>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</si>
  <si>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</si>
  <si>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삼성전자 970 EVO M.2 2280(500GB)</t>
    <phoneticPr fontId="1" type="noConversion"/>
  </si>
  <si>
    <t>Western Digital WD 1TB BLUE WD10EZEX (SATA3/7200/64M)</t>
    <phoneticPr fontId="1" type="noConversion"/>
  </si>
  <si>
    <t>ABKO NCORE 식스팬 풀 아크릴 LUNAR</t>
    <phoneticPr fontId="1" type="noConversion"/>
  </si>
  <si>
    <t>마이크로닉스 Classic II 700W +12V Single Rail 85+</t>
    <phoneticPr fontId="1" type="noConversion"/>
  </si>
  <si>
    <t>복구솔루션f11</t>
    <phoneticPr fontId="1" type="noConversion"/>
  </si>
  <si>
    <t>현금(이체X)</t>
  </si>
  <si>
    <t>견적일자: 2019년  12 월   29 일</t>
    <phoneticPr fontId="1" type="noConversion"/>
  </si>
  <si>
    <t>납품일자: 2019년  12 월   29 일</t>
    <phoneticPr fontId="1" type="noConversion"/>
  </si>
  <si>
    <t>고객성명(회사명): 심진수</t>
    <phoneticPr fontId="1" type="noConversion"/>
  </si>
  <si>
    <t>전화번호: 010-6716-7066</t>
    <phoneticPr fontId="1" type="noConversion"/>
  </si>
  <si>
    <t>GIGABYTE B450 AORUS M 제이씨현</t>
    <phoneticPr fontId="1" type="noConversion"/>
  </si>
  <si>
    <t>JONSBO CR-601 RGB</t>
    <phoneticPr fontId="1" type="noConversion"/>
  </si>
  <si>
    <t>할인금</t>
    <phoneticPr fontId="1" type="noConversion"/>
  </si>
  <si>
    <t>선택사항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</si>
</sst>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Normal="100" workbookViewId="0">
      <selection activeCell="D38" sqref="D38:E3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64</v>
      </c>
      <c r="B1" s="38" t="s">
        <v>27</v>
      </c>
      <c r="C1" s="45"/>
      <c r="D1" s="46"/>
      <c r="E1" s="46"/>
      <c r="F1" s="47"/>
    </row>
    <row r="2" spans="1:7" ht="22.5" customHeight="1">
      <c r="A2" s="13" t="s">
        <v>65</v>
      </c>
      <c r="B2" s="39"/>
      <c r="C2" s="48"/>
      <c r="D2" s="49"/>
      <c r="E2" s="49"/>
      <c r="F2" s="50"/>
    </row>
    <row r="3" spans="1:7" ht="22.5" customHeight="1">
      <c r="A3" s="13" t="s">
        <v>62</v>
      </c>
      <c r="B3" s="13" t="s">
        <v>63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4" t="s">
        <v>53</v>
      </c>
      <c r="C6" s="3" t="s">
        <v>6</v>
      </c>
      <c r="D6" s="8">
        <v>262000</v>
      </c>
      <c r="E6" s="3">
        <v>1</v>
      </c>
      <c r="F6" s="8">
        <f>D6*E6</f>
        <v>262000</v>
      </c>
      <c r="G6" s="2"/>
    </row>
    <row r="7" spans="1:7" ht="24" customHeight="1">
      <c r="A7" s="43"/>
      <c r="B7" s="14" t="s">
        <v>66</v>
      </c>
      <c r="C7" s="3" t="s">
        <v>7</v>
      </c>
      <c r="D7" s="8">
        <v>116000</v>
      </c>
      <c r="E7" s="3">
        <v>1</v>
      </c>
      <c r="F7" s="8">
        <f t="shared" ref="F7:F20" si="0">D7*E7</f>
        <v>116000</v>
      </c>
      <c r="G7" s="2"/>
    </row>
    <row r="8" spans="1:7">
      <c r="A8" s="43"/>
      <c r="B8" s="14" t="s">
        <v>54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 ht="24">
      <c r="A9" s="43"/>
      <c r="B9" s="14" t="s">
        <v>55</v>
      </c>
      <c r="C9" s="3" t="s">
        <v>9</v>
      </c>
      <c r="D9" s="8">
        <v>300000</v>
      </c>
      <c r="E9" s="3">
        <v>1</v>
      </c>
      <c r="F9" s="8">
        <f t="shared" si="0"/>
        <v>300000</v>
      </c>
      <c r="G9" s="2"/>
    </row>
    <row r="10" spans="1:7" ht="24" customHeight="1">
      <c r="A10" s="43"/>
      <c r="B10" s="14" t="s">
        <v>56</v>
      </c>
      <c r="C10" s="3" t="s">
        <v>10</v>
      </c>
      <c r="D10" s="8">
        <v>136000</v>
      </c>
      <c r="E10" s="3">
        <v>1</v>
      </c>
      <c r="F10" s="8">
        <f t="shared" si="0"/>
        <v>136000</v>
      </c>
      <c r="G10" s="2"/>
    </row>
    <row r="11" spans="1:7" ht="24">
      <c r="A11" s="43"/>
      <c r="B11" s="14" t="s">
        <v>57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3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58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3"/>
      <c r="B14" s="11" t="s">
        <v>59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3"/>
      <c r="B15" s="11" t="s">
        <v>67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 t="s">
        <v>60</v>
      </c>
      <c r="C20" s="4" t="s">
        <v>33</v>
      </c>
      <c r="D20" s="9">
        <v>20000</v>
      </c>
      <c r="E20" s="4">
        <v>1</v>
      </c>
      <c r="F20" s="8">
        <f t="shared" si="0"/>
        <v>20000</v>
      </c>
      <c r="G20" s="2"/>
    </row>
    <row r="21" spans="1:7" ht="12.75" customHeight="1" thickBot="1">
      <c r="A21" s="43"/>
      <c r="B21" s="35" t="s">
        <v>18</v>
      </c>
      <c r="C21" s="62">
        <f>SUM(F6:F20)</f>
        <v>1162000</v>
      </c>
      <c r="D21" s="62"/>
      <c r="E21" s="12">
        <v>1</v>
      </c>
      <c r="F21" s="56" t="s">
        <v>20</v>
      </c>
      <c r="G21" s="2"/>
    </row>
    <row r="22" spans="1:7" ht="12.75" customHeight="1" thickBot="1">
      <c r="A22" s="43"/>
      <c r="B22" s="36"/>
      <c r="C22" s="62">
        <f>C21*E21</f>
        <v>1162000</v>
      </c>
      <c r="D22" s="62"/>
      <c r="E22" s="62"/>
      <c r="F22" s="57"/>
      <c r="G22" s="2"/>
    </row>
    <row r="23" spans="1:7" ht="12.75" customHeight="1" thickBot="1">
      <c r="A23" s="43"/>
      <c r="B23" s="37"/>
      <c r="C23" s="62"/>
      <c r="D23" s="62"/>
      <c r="E23" s="62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 t="s">
        <v>52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 hidden="1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 t="s">
        <v>68</v>
      </c>
      <c r="D33" s="8">
        <v>-2000</v>
      </c>
      <c r="E33" s="3">
        <v>1</v>
      </c>
      <c r="F33" s="8">
        <f t="shared" si="1"/>
        <v>-2000</v>
      </c>
      <c r="G33" s="2"/>
    </row>
    <row r="34" spans="1:7" ht="13.5" customHeight="1">
      <c r="A34" s="29" t="s">
        <v>47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1">
        <f>SUM(F25:F33)</f>
        <v>218000</v>
      </c>
      <c r="D34" s="61"/>
      <c r="E34" s="63"/>
      <c r="F34" s="54" t="s">
        <v>20</v>
      </c>
      <c r="G34" s="2"/>
    </row>
    <row r="35" spans="1:7" ht="14.25" customHeight="1">
      <c r="A35" s="30"/>
      <c r="B35" s="41"/>
      <c r="C35" s="64"/>
      <c r="D35" s="64"/>
      <c r="E35" s="59"/>
      <c r="F35" s="55"/>
      <c r="G35" s="2"/>
    </row>
    <row r="36" spans="1:7" ht="16.5" customHeight="1">
      <c r="A36" s="22" t="s">
        <v>50</v>
      </c>
      <c r="B36" s="23"/>
      <c r="C36" s="20" t="s">
        <v>4</v>
      </c>
      <c r="D36" s="61">
        <f>SUM(C22,C34)</f>
        <v>1380000</v>
      </c>
      <c r="E36" s="61"/>
      <c r="F36" s="21" t="s">
        <v>20</v>
      </c>
      <c r="G36" s="2"/>
    </row>
    <row r="37" spans="1:7" ht="16.5" customHeight="1">
      <c r="A37" s="22" t="s">
        <v>51</v>
      </c>
      <c r="B37" s="66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20" t="s">
        <v>22</v>
      </c>
      <c r="D37" s="59">
        <f>D36*1.1-D36</f>
        <v>138000.00000000023</v>
      </c>
      <c r="E37" s="60"/>
      <c r="F37" s="24"/>
      <c r="G37" s="2"/>
    </row>
    <row r="38" spans="1:7" ht="17.25" customHeight="1">
      <c r="A38" s="22" t="s">
        <v>45</v>
      </c>
      <c r="B38" s="23"/>
      <c r="C38" s="20" t="s">
        <v>43</v>
      </c>
      <c r="D38" s="63" t="s">
        <v>61</v>
      </c>
      <c r="E38" s="65"/>
      <c r="F38" s="25"/>
      <c r="G38" s="2"/>
    </row>
    <row r="39" spans="1:7" ht="17.25" customHeight="1">
      <c r="A39" s="28" t="s">
        <v>46</v>
      </c>
      <c r="B39" s="31">
        <f>SUM(B36:B37)-B38</f>
        <v>0</v>
      </c>
      <c r="C39" s="20" t="s">
        <v>45</v>
      </c>
      <c r="D39" s="61"/>
      <c r="E39" s="61"/>
      <c r="F39" s="61"/>
      <c r="G39" s="2"/>
    </row>
    <row r="40" spans="1:7" ht="16.5" customHeight="1">
      <c r="A40" s="28"/>
      <c r="B40" s="32"/>
      <c r="C40" s="20" t="s">
        <v>23</v>
      </c>
      <c r="D40" s="61">
        <f>IF(D38="현금(이체X)",D36,IF(D38="카드",D36+D36*10%,IF(D38="이체 및 현금영수증",D36+D36*10%,IF(D38="이체 및 세금계산서",D36+D36*10%,IF(D38="이체 및 세금계산서",D36+D36*10%,)))))-D39</f>
        <v>1380000</v>
      </c>
      <c r="E40" s="61"/>
      <c r="F40" s="26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3" sqref="C3"/>
    </sheetView>
  </sheetViews>
  <sheetFormatPr defaultRowHeight="16.5"/>
  <cols>
    <col min="1" max="1" width="18.625" bestFit="1" customWidth="1"/>
  </cols>
  <sheetData>
    <row r="1" spans="1:3">
      <c r="A1" t="s">
        <v>44</v>
      </c>
      <c r="B1" t="s">
        <v>26</v>
      </c>
      <c r="C1" t="s">
        <v>69</v>
      </c>
    </row>
    <row r="2" spans="1:3">
      <c r="A2" t="s">
        <v>40</v>
      </c>
      <c r="B2" t="s">
        <v>20</v>
      </c>
      <c r="C2" t="s">
        <v>48</v>
      </c>
    </row>
    <row r="3" spans="1:3">
      <c r="A3" t="s">
        <v>41</v>
      </c>
      <c r="B3" t="s">
        <v>49</v>
      </c>
    </row>
    <row r="4" spans="1:3">
      <c r="A4" t="s">
        <v>42</v>
      </c>
      <c r="B4" s="27">
        <f>Sheet1!D36-(Sheet1!B36/1.1)</f>
        <v>1380000</v>
      </c>
    </row>
    <row r="5" spans="1:3">
      <c r="A5" t="s">
        <v>48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2019-12-29T03:15:07Z</cp:lastPrinted>
  <dcterms:created xsi:type="dcterms:W3CDTF">2019-03-28T03:58:09Z</dcterms:created>
  <dcterms:modified xsi:type="dcterms:W3CDTF">2019-12-29T03:24:35Z</dcterms:modified>
</cp:coreProperties>
</file>