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3" documentId="8_{B094DE96-C38D-4911-96C5-4F974844A32F}" xr6:coauthVersionLast="45" xr6:coauthVersionMax="45" xr10:uidLastSave="{1C5049C2-0B3A-4236-8E71-08D233EE5979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<sst xmlns="http://schemas.openxmlformats.org/spreadsheetml/2006/main" count="87" uniqueCount="77">
  <si>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</si>
  <si>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</si>
  <si>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</si>
  <si>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</si>
  <si>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</si>
  <si>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</si>
  <si>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</si>
  <si>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</si>
  <si>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</si>
  <si>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</si>
  <si>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</si>
  <si>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</si>
  <si>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</si>
  <si>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</si>
  <si>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</si>
  <si>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</si>
  <si>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</si>
  <si>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</si>
  <si>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</si>
  <si>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</si>
  <si>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</si>
  <si>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</si>
  <si>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</si>
  <si>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</si>
  <si>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</si>
  <si>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</si>
  <si>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</si>
  <si>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</si>
  <si>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</si>
  <si>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</si>
  <si>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</si>
  <si>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</si>
  <si>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</si>
  <si>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</si>
  <si>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</si>
  <si>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</si>
  <si>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</si>
  <si>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</si>
  <si>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</si>
  <si>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</si>
  <si>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</si>
  <si>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</si>
  <si>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</si>
  <si>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</si>
  <si>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</si>
  <si>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</si>
  <si>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</si>
  <si>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</si>
  <si>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</si>
  <si>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</si>
  <si>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</si>
  <si>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</si>
  <si>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</si>
  <si>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</si>
  <si>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</si>
  <si>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</si>
  <si>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</si>
  <si>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 xml:space="preserve">A320M-K PRO YV14 STCOM  </t>
    <phoneticPr fontId="1" type="noConversion"/>
  </si>
  <si>
    <t xml:space="preserve">8G PC4-21300  </t>
    <phoneticPr fontId="1" type="noConversion"/>
  </si>
  <si>
    <t xml:space="preserve">WesternDigital WD Green SSD (240GB) </t>
    <phoneticPr fontId="1" type="noConversion"/>
  </si>
  <si>
    <t xml:space="preserve">스텔라미니 </t>
    <phoneticPr fontId="1" type="noConversion"/>
  </si>
  <si>
    <t xml:space="preserve">ZALMAN(잘만) EcoMax 500W 83+  </t>
    <phoneticPr fontId="1" type="noConversion"/>
  </si>
  <si>
    <t>라이젠5 3500모델용으로 무료변경</t>
    <phoneticPr fontId="1" type="noConversion"/>
  </si>
  <si>
    <t>복합기</t>
    <phoneticPr fontId="1" type="noConversion"/>
  </si>
  <si>
    <t>래안텍 ArkCell RAC24F75 게이밍 무결점</t>
    <phoneticPr fontId="1" type="noConversion"/>
  </si>
  <si>
    <t>이체 및 세금계산서</t>
  </si>
  <si>
    <t>세금계산서 발급 안하시면 VAT없는금액으로 가능합니다.</t>
    <phoneticPr fontId="1" type="noConversion"/>
  </si>
  <si>
    <t>전화번호: 010-6777-9511</t>
    <phoneticPr fontId="1" type="noConversion"/>
  </si>
  <si>
    <t>VEGA8 내장그래픽</t>
    <phoneticPr fontId="1" type="noConversion"/>
  </si>
  <si>
    <t xml:space="preserve">AMD 3세대 라이젠 3 3000G (피카소)  </t>
    <phoneticPr fontId="1" type="noConversion"/>
  </si>
  <si>
    <t>큐닉스 키보드마우스set</t>
    <phoneticPr fontId="1" type="noConversion"/>
  </si>
  <si>
    <t>//</t>
    <phoneticPr fontId="1" type="noConversion"/>
  </si>
  <si>
    <t>패드</t>
    <phoneticPr fontId="1" type="noConversion"/>
  </si>
  <si>
    <t>마우스패드</t>
    <phoneticPr fontId="1" type="noConversion"/>
  </si>
  <si>
    <t>견적일자: 2020년  02월    17일</t>
    <phoneticPr fontId="1" type="noConversion"/>
  </si>
  <si>
    <t>납품일자: 2020년 02 월    17일</t>
    <phoneticPr fontId="1" type="noConversion"/>
  </si>
  <si>
    <t>이름: 골드바이오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</si>
</sst>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2" fillId="6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38" sqref="B3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76</v>
      </c>
      <c r="B1" s="48" t="s">
        <v>27</v>
      </c>
      <c r="C1" s="55"/>
      <c r="D1" s="56"/>
      <c r="E1" s="56"/>
      <c r="F1" s="57"/>
    </row>
    <row r="2" spans="1:7" ht="22.5" customHeight="1">
      <c r="A2" s="12" t="s">
        <v>67</v>
      </c>
      <c r="B2" s="49"/>
      <c r="C2" s="58"/>
      <c r="D2" s="59"/>
      <c r="E2" s="59"/>
      <c r="F2" s="60"/>
    </row>
    <row r="3" spans="1:7" ht="22.5" customHeight="1">
      <c r="A3" s="12" t="s">
        <v>74</v>
      </c>
      <c r="B3" s="12" t="s">
        <v>75</v>
      </c>
      <c r="C3" s="58"/>
      <c r="D3" s="59"/>
      <c r="E3" s="59"/>
      <c r="F3" s="60"/>
    </row>
    <row r="4" spans="1:7" ht="22.5" customHeight="1">
      <c r="A4" s="37" t="s">
        <v>25</v>
      </c>
      <c r="B4" s="38"/>
      <c r="C4" s="61"/>
      <c r="D4" s="62"/>
      <c r="E4" s="62"/>
      <c r="F4" s="6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52" t="s">
        <v>35</v>
      </c>
      <c r="B6" s="13" t="s">
        <v>69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53"/>
      <c r="B7" s="13" t="s">
        <v>57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53"/>
      <c r="B8" s="13" t="s">
        <v>58</v>
      </c>
      <c r="C8" s="3" t="s">
        <v>8</v>
      </c>
      <c r="D8" s="8">
        <v>49000</v>
      </c>
      <c r="E8" s="3">
        <v>1</v>
      </c>
      <c r="F8" s="8">
        <f t="shared" si="0"/>
        <v>49000</v>
      </c>
      <c r="G8" s="2"/>
    </row>
    <row r="9" spans="1:7">
      <c r="A9" s="53"/>
      <c r="B9" s="13" t="s">
        <v>68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53"/>
      <c r="B10" s="13" t="s">
        <v>59</v>
      </c>
      <c r="C10" s="3" t="s">
        <v>10</v>
      </c>
      <c r="D10" s="8">
        <v>49500</v>
      </c>
      <c r="E10" s="3">
        <v>1</v>
      </c>
      <c r="F10" s="8">
        <f t="shared" si="0"/>
        <v>49500</v>
      </c>
      <c r="G10" s="2"/>
    </row>
    <row r="11" spans="1:7">
      <c r="A11" s="53"/>
      <c r="B11" s="13" t="s">
        <v>33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53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53"/>
      <c r="B13" s="11" t="s">
        <v>60</v>
      </c>
      <c r="C13" s="3" t="s">
        <v>13</v>
      </c>
      <c r="D13" s="8">
        <v>23500</v>
      </c>
      <c r="E13" s="3">
        <v>1</v>
      </c>
      <c r="F13" s="8">
        <f t="shared" si="0"/>
        <v>23500</v>
      </c>
      <c r="G13" s="2"/>
    </row>
    <row r="14" spans="1:7">
      <c r="A14" s="53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53"/>
      <c r="B15" s="11" t="s">
        <v>62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53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53"/>
      <c r="B17" s="14" t="s">
        <v>55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53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53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53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53"/>
      <c r="B21" s="39" t="s">
        <v>18</v>
      </c>
      <c r="C21" s="72">
        <f>SUM(F6:F20)</f>
        <v>367000</v>
      </c>
      <c r="D21" s="72"/>
      <c r="E21" s="27">
        <v>1</v>
      </c>
      <c r="F21" s="66" t="s">
        <v>20</v>
      </c>
      <c r="G21" s="2"/>
    </row>
    <row r="22" spans="1:7" ht="12.75" customHeight="1" thickBot="1">
      <c r="A22" s="53"/>
      <c r="B22" s="40"/>
      <c r="C22" s="72">
        <f>C21*E21</f>
        <v>367000</v>
      </c>
      <c r="D22" s="72"/>
      <c r="E22" s="72"/>
      <c r="F22" s="67"/>
      <c r="G22" s="2"/>
    </row>
    <row r="23" spans="1:7" ht="12.75" customHeight="1" thickBot="1">
      <c r="A23" s="53"/>
      <c r="B23" s="41"/>
      <c r="C23" s="72"/>
      <c r="D23" s="72"/>
      <c r="E23" s="72"/>
      <c r="F23" s="68"/>
      <c r="G23" s="2"/>
    </row>
    <row r="24" spans="1:7" ht="17.25" customHeight="1">
      <c r="A24" s="5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54"/>
      <c r="B25" s="11" t="s">
        <v>64</v>
      </c>
      <c r="C25" s="7" t="s">
        <v>21</v>
      </c>
      <c r="D25" s="8">
        <v>113000</v>
      </c>
      <c r="E25" s="3">
        <v>1</v>
      </c>
      <c r="F25" s="8">
        <f>D25*E25</f>
        <v>113000</v>
      </c>
      <c r="G25" s="2"/>
    </row>
    <row r="26" spans="1:7">
      <c r="A26" s="69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70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70"/>
      <c r="B27" s="11" t="s">
        <v>71</v>
      </c>
      <c r="C27" s="7" t="s">
        <v>34</v>
      </c>
      <c r="D27" s="8"/>
      <c r="E27" s="3"/>
      <c r="F27" s="8">
        <f t="shared" si="1"/>
        <v>0</v>
      </c>
      <c r="G27" s="2"/>
    </row>
    <row r="28" spans="1:7">
      <c r="A28" s="70"/>
      <c r="B28" s="10" t="s">
        <v>73</v>
      </c>
      <c r="C28" s="7" t="s">
        <v>72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70"/>
      <c r="B29" s="10" t="s">
        <v>56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70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70"/>
      <c r="B31" s="10"/>
      <c r="C31" s="7" t="s">
        <v>63</v>
      </c>
      <c r="D31" s="8"/>
      <c r="E31" s="3"/>
      <c r="F31" s="8">
        <f t="shared" si="1"/>
        <v>0</v>
      </c>
      <c r="G31" s="2"/>
    </row>
    <row r="32" spans="1:7" ht="16.5" hidden="1" customHeight="1">
      <c r="A32" s="70"/>
      <c r="B32" s="10"/>
      <c r="C32" s="7"/>
      <c r="D32" s="8"/>
      <c r="E32" s="3"/>
      <c r="F32" s="8">
        <f t="shared" si="1"/>
        <v>0</v>
      </c>
      <c r="G32" s="2"/>
    </row>
    <row r="33" spans="1:7">
      <c r="A33" s="7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3" t="s">
        <v>44</v>
      </c>
      <c r="B34" s="50" t="str">
        <f>IF(D38="현금(이체X)",Sheet2!C1,IF(D38="카드",Sheet2!C1,IF(D38="이체 및 현금영수증",Sheet2!C1,IF(D38="카드+현금",Sheet2!C2,IF(D38="이체 및 세금계산서",Sheet2!C1)))))</f>
        <v>선택사항</v>
      </c>
      <c r="C34" s="45">
        <f>SUM(F25:F33)</f>
        <v>113000</v>
      </c>
      <c r="D34" s="45"/>
      <c r="E34" s="73"/>
      <c r="F34" s="64" t="s">
        <v>20</v>
      </c>
      <c r="G34" s="2"/>
    </row>
    <row r="35" spans="1:7" ht="14.25" customHeight="1">
      <c r="A35" s="34"/>
      <c r="B35" s="51"/>
      <c r="C35" s="74"/>
      <c r="D35" s="74"/>
      <c r="E35" s="75"/>
      <c r="F35" s="65"/>
      <c r="G35" s="2"/>
    </row>
    <row r="36" spans="1:7" ht="16.5" customHeight="1">
      <c r="A36" s="19" t="s">
        <v>46</v>
      </c>
      <c r="B36" s="26"/>
      <c r="C36" s="17" t="s">
        <v>4</v>
      </c>
      <c r="D36" s="44">
        <f>SUM(C22,C34)</f>
        <v>480000</v>
      </c>
      <c r="E36" s="44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42">
        <f>D36*1.1-D36</f>
        <v>48000</v>
      </c>
      <c r="E37" s="43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46" t="s">
        <v>65</v>
      </c>
      <c r="E38" s="47"/>
      <c r="F38" s="21"/>
      <c r="G38" s="2"/>
    </row>
    <row r="39" spans="1:7" ht="17.25" customHeight="1">
      <c r="A39" s="32" t="s">
        <v>43</v>
      </c>
      <c r="B39" s="35">
        <f>SUM(B36:B37)-B38</f>
        <v>0</v>
      </c>
      <c r="C39" s="17" t="s">
        <v>42</v>
      </c>
      <c r="D39" s="44">
        <v>28000</v>
      </c>
      <c r="E39" s="44"/>
      <c r="F39" s="44"/>
      <c r="G39" s="2"/>
    </row>
    <row r="40" spans="1:7" ht="16.5" customHeight="1">
      <c r="A40" s="32"/>
      <c r="B40" s="36"/>
      <c r="C40" s="28" t="s">
        <v>23</v>
      </c>
      <c r="D40" s="45">
        <f>IF(D38="현금(이체X)",D36,IF(D38="카드",D36+D36*13%,IF(D38="이체 및 현금영수증",D36+D36*10%,IF(D38="이체 및 세금계산서",D36+D36*10%,IF(D38="이체 및 세금계산서",D36+D36*10%,)))))-D39</f>
        <v>500000</v>
      </c>
      <c r="E40" s="45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31" t="s">
        <v>66</v>
      </c>
      <c r="C42" s="31"/>
      <c r="D42" s="31"/>
      <c r="E42" s="31"/>
      <c r="F42" s="31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1">
    <mergeCell ref="B1:B2"/>
    <mergeCell ref="B34:B35"/>
    <mergeCell ref="A6:A25"/>
    <mergeCell ref="C1:F4"/>
    <mergeCell ref="F34:F35"/>
    <mergeCell ref="F21:F23"/>
    <mergeCell ref="A26:A33"/>
    <mergeCell ref="C21:D21"/>
    <mergeCell ref="C22:E23"/>
    <mergeCell ref="C34:E35"/>
    <mergeCell ref="B42:F42"/>
    <mergeCell ref="A39:A40"/>
    <mergeCell ref="A34:A35"/>
    <mergeCell ref="B39:B40"/>
    <mergeCell ref="A4:B4"/>
    <mergeCell ref="B21:B23"/>
    <mergeCell ref="D37:E37"/>
    <mergeCell ref="D36:E36"/>
    <mergeCell ref="D40:E40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53</v>
      </c>
      <c r="D2" t="s">
        <v>49</v>
      </c>
    </row>
    <row r="3" spans="1:4">
      <c r="A3" t="s">
        <v>38</v>
      </c>
      <c r="B3" t="s">
        <v>45</v>
      </c>
      <c r="D3" s="30" t="s">
        <v>51</v>
      </c>
    </row>
    <row r="4" spans="1:4">
      <c r="A4" t="s">
        <v>39</v>
      </c>
      <c r="B4" s="22">
        <f>Sheet1!D36-(Sheet1!B36/1.3)</f>
        <v>480000</v>
      </c>
    </row>
    <row r="5" spans="1:4">
      <c r="A5" t="s">
        <v>54</v>
      </c>
    </row>
    <row r="6" spans="1:4">
      <c r="A6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2020-02-10T08:48:57Z</cp:lastPrinted>
  <dcterms:created xsi:type="dcterms:W3CDTF">2019-03-28T03:58:09Z</dcterms:created>
  <dcterms:modified xsi:type="dcterms:W3CDTF">2020-02-17T03:23:54Z</dcterms:modified>
</cp:coreProperties>
</file>