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8341F08-06F5-4EFD-B8A7-2EE88476D9A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<sst xmlns="http://schemas.openxmlformats.org/spreadsheetml/2006/main" count="80" uniqueCount="71">
  <si>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</si>
  <si>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</si>
  <si>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</si>
  <si>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</si>
  <si>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</si>
  <si>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</si>
  <si>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</si>
  <si>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</si>
  <si>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</si>
  <si>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</si>
  <si>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</si>
  <si>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</si>
  <si>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</si>
  <si>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</si>
  <si>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</si>
  <si>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</si>
  <si>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</si>
  <si>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</si>
  <si>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</si>
  <si>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</si>
  <si>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</si>
  <si>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</si>
  <si>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</si>
  <si>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</si>
  <si>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</si>
  <si>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</si>
  <si>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</si>
  <si>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</si>
  <si>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</si>
  <si>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</si>
  <si>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</si>
  <si>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</si>
  <si>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</si>
  <si>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</si>
  <si>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</si>
  <si>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</si>
  <si>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</si>
  <si>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</si>
  <si>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</si>
  <si>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</si>
  <si>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</si>
  <si>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</si>
  <si>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</si>
  <si>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</si>
  <si>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</si>
  <si>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</si>
  <si>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</si>
  <si>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</si>
  <si>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</si>
  <si>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</si>
  <si>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</si>
  <si>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</si>
  <si>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</si>
  <si>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</si>
  <si>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고객성명(회사명): 노유진</t>
    <phoneticPr fontId="1" type="noConversion"/>
  </si>
  <si>
    <t>전화번호: 010-9162-1210</t>
    <phoneticPr fontId="1" type="noConversion"/>
  </si>
  <si>
    <t>견적일자: 2019년  12 월  30  일</t>
    <phoneticPr fontId="1" type="noConversion"/>
  </si>
  <si>
    <t>AMD 라이젠 7 3700X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</si>
  <si>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</si>
  <si>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</si>
  <si>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RTX2070SUPER 벤투스 OC 8G</t>
    <phoneticPr fontId="1" type="noConversion"/>
  </si>
  <si>
    <t>EFM ipTIME A2000UA-4dBi USB 3.0 무선랜카드</t>
    <phoneticPr fontId="1" type="noConversion"/>
  </si>
  <si>
    <t>무선랜카드</t>
    <phoneticPr fontId="1" type="noConversion"/>
  </si>
  <si>
    <t>SF-650F14MT WHITE LEADEX SILVER</t>
    <phoneticPr fontId="1" type="noConversion"/>
  </si>
  <si>
    <t>ABKO 332G 판도라 강화유리 LAYER (블랙)</t>
    <phoneticPr fontId="1" type="noConversion"/>
  </si>
  <si>
    <t>써모랩 TRINITY WHITE LED 저소음</t>
    <phoneticPr fontId="1" type="noConversion"/>
  </si>
  <si>
    <t>Microsoft Windows 10 Home (처음사용자용 한글)</t>
    <phoneticPr fontId="1" type="noConversion"/>
  </si>
  <si>
    <t>한성 ULTRON 2758C 커브드 게이밍 165 무결점</t>
    <phoneticPr fontId="1" type="noConversion"/>
  </si>
  <si>
    <t>삼성전자 860 EVO (1TB)</t>
    <phoneticPr fontId="1" type="noConversion"/>
  </si>
  <si>
    <t>로지텍 G502 HERO (정품)</t>
    <phoneticPr fontId="1" type="noConversion"/>
  </si>
  <si>
    <t>COX CK770 LK 광축 4EDGE RGB 완전방수 교체축 게이밍 (블랙, 클릭)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</si>
</sst>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40" sqref="D40:E4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54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55</v>
      </c>
      <c r="B2" s="36"/>
      <c r="C2" s="45"/>
      <c r="D2" s="46"/>
      <c r="E2" s="46"/>
      <c r="F2" s="47"/>
    </row>
    <row r="3" spans="1:7" ht="22.5" customHeight="1">
      <c r="A3" s="13" t="s">
        <v>56</v>
      </c>
      <c r="B3" s="13" t="s">
        <v>39</v>
      </c>
      <c r="C3" s="45"/>
      <c r="D3" s="46"/>
      <c r="E3" s="46"/>
      <c r="F3" s="47"/>
    </row>
    <row r="4" spans="1:7" ht="22.5" customHeight="1">
      <c r="A4" s="61" t="s">
        <v>25</v>
      </c>
      <c r="B4" s="62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57</v>
      </c>
      <c r="C6" s="3" t="s">
        <v>6</v>
      </c>
      <c r="D6" s="8">
        <v>460000</v>
      </c>
      <c r="E6" s="3">
        <v>1</v>
      </c>
      <c r="F6" s="8">
        <f>D6*E6</f>
        <v>460000</v>
      </c>
      <c r="G6" s="2"/>
    </row>
    <row r="7" spans="1:7" ht="24" customHeight="1">
      <c r="A7" s="40"/>
      <c r="B7" s="14" t="s">
        <v>58</v>
      </c>
      <c r="C7" s="3" t="s">
        <v>7</v>
      </c>
      <c r="D7" s="8">
        <v>115000</v>
      </c>
      <c r="E7" s="3">
        <v>1</v>
      </c>
      <c r="F7" s="8">
        <f t="shared" ref="F7:F20" si="0">D7*E7</f>
        <v>115000</v>
      </c>
      <c r="G7" s="2"/>
    </row>
    <row r="8" spans="1:7">
      <c r="A8" s="40"/>
      <c r="B8" s="14" t="s">
        <v>59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0"/>
      <c r="B9" s="14" t="s">
        <v>60</v>
      </c>
      <c r="C9" s="3" t="s">
        <v>9</v>
      </c>
      <c r="D9" s="8">
        <v>721000</v>
      </c>
      <c r="E9" s="3">
        <v>1</v>
      </c>
      <c r="F9" s="8">
        <f t="shared" si="0"/>
        <v>721000</v>
      </c>
      <c r="G9" s="2"/>
    </row>
    <row r="10" spans="1:7" ht="24" customHeight="1">
      <c r="A10" s="40"/>
      <c r="B10" s="14" t="s">
        <v>68</v>
      </c>
      <c r="C10" s="3" t="s">
        <v>10</v>
      </c>
      <c r="D10" s="8">
        <v>235000</v>
      </c>
      <c r="E10" s="3">
        <v>1</v>
      </c>
      <c r="F10" s="8">
        <f t="shared" si="0"/>
        <v>235000</v>
      </c>
      <c r="G10" s="2"/>
    </row>
    <row r="11" spans="1:7">
      <c r="A11" s="40"/>
      <c r="B11" s="14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38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64</v>
      </c>
      <c r="C13" s="3" t="s">
        <v>13</v>
      </c>
      <c r="D13" s="8">
        <v>85000</v>
      </c>
      <c r="E13" s="3">
        <v>1</v>
      </c>
      <c r="F13" s="8">
        <f t="shared" si="0"/>
        <v>85000</v>
      </c>
      <c r="G13" s="2"/>
    </row>
    <row r="14" spans="1:7">
      <c r="A14" s="40"/>
      <c r="B14" s="11" t="s">
        <v>63</v>
      </c>
      <c r="C14" s="3" t="s">
        <v>14</v>
      </c>
      <c r="D14" s="8">
        <v>85000</v>
      </c>
      <c r="E14" s="3">
        <v>1</v>
      </c>
      <c r="F14" s="8">
        <f t="shared" si="0"/>
        <v>85000</v>
      </c>
      <c r="G14" s="2"/>
    </row>
    <row r="15" spans="1:7" ht="24" customHeight="1">
      <c r="A15" s="40"/>
      <c r="B15" s="11" t="s">
        <v>65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66" t="s">
        <v>66</v>
      </c>
      <c r="C19" s="4" t="s">
        <v>37</v>
      </c>
      <c r="D19" s="9">
        <v>180000</v>
      </c>
      <c r="E19" s="4">
        <v>1</v>
      </c>
      <c r="F19" s="8">
        <f t="shared" si="0"/>
        <v>180000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3" t="s">
        <v>18</v>
      </c>
      <c r="C21" s="31">
        <f>SUM(F6:F20)</f>
        <v>2065000</v>
      </c>
      <c r="D21" s="31"/>
      <c r="E21" s="12">
        <v>1</v>
      </c>
      <c r="F21" s="53" t="s">
        <v>20</v>
      </c>
      <c r="G21" s="2"/>
    </row>
    <row r="22" spans="1:7" ht="12.75" customHeight="1" thickBot="1">
      <c r="A22" s="40"/>
      <c r="B22" s="64"/>
      <c r="C22" s="31">
        <f>C21*E21</f>
        <v>2065000</v>
      </c>
      <c r="D22" s="31"/>
      <c r="E22" s="31"/>
      <c r="F22" s="54"/>
      <c r="G22" s="2"/>
    </row>
    <row r="23" spans="1:7" ht="12.75" customHeight="1" thickBot="1">
      <c r="A23" s="40"/>
      <c r="B23" s="65"/>
      <c r="C23" s="31"/>
      <c r="D23" s="31"/>
      <c r="E23" s="31"/>
      <c r="F23" s="55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67</v>
      </c>
      <c r="C25" s="7" t="s">
        <v>21</v>
      </c>
      <c r="D25" s="8">
        <v>250000</v>
      </c>
      <c r="E25" s="3">
        <v>1</v>
      </c>
      <c r="F25" s="8">
        <f>D25*E25</f>
        <v>250000</v>
      </c>
      <c r="G25" s="2"/>
    </row>
    <row r="26" spans="1:7" ht="24">
      <c r="A26" s="17"/>
      <c r="B26" s="11" t="s">
        <v>70</v>
      </c>
      <c r="C26" s="3" t="s">
        <v>28</v>
      </c>
      <c r="D26" s="8">
        <v>64000</v>
      </c>
      <c r="E26" s="3">
        <v>1</v>
      </c>
      <c r="F26" s="8">
        <f t="shared" ref="F26:F33" si="1">D26*E26</f>
        <v>64000</v>
      </c>
      <c r="G26" s="2"/>
    </row>
    <row r="27" spans="1:7">
      <c r="A27" s="18"/>
      <c r="B27" s="11" t="s">
        <v>69</v>
      </c>
      <c r="C27" s="7" t="s">
        <v>35</v>
      </c>
      <c r="D27" s="8">
        <v>97000</v>
      </c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 t="s">
        <v>61</v>
      </c>
      <c r="C31" s="7" t="s">
        <v>62</v>
      </c>
      <c r="D31" s="8">
        <v>30000</v>
      </c>
      <c r="E31" s="3">
        <v>1</v>
      </c>
      <c r="F31" s="8">
        <f t="shared" si="1"/>
        <v>30000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7" t="s">
        <v>47</v>
      </c>
      <c r="B34" s="37" t="s">
        <v>50</v>
      </c>
      <c r="C34" s="30">
        <f>SUM(F25:F33)</f>
        <v>344000</v>
      </c>
      <c r="D34" s="30"/>
      <c r="E34" s="32"/>
      <c r="F34" s="51" t="s">
        <v>20</v>
      </c>
      <c r="G34" s="2"/>
    </row>
    <row r="35" spans="1:7" ht="14.25" customHeight="1">
      <c r="A35" s="58"/>
      <c r="B35" s="38"/>
      <c r="C35" s="33"/>
      <c r="D35" s="33"/>
      <c r="E35" s="28"/>
      <c r="F35" s="52"/>
      <c r="G35" s="2"/>
    </row>
    <row r="36" spans="1:7" ht="16.5" customHeight="1">
      <c r="A36" s="21" t="s">
        <v>51</v>
      </c>
      <c r="B36" s="22"/>
      <c r="C36" s="19" t="s">
        <v>4</v>
      </c>
      <c r="D36" s="30">
        <f>SUM(C22,C34)</f>
        <v>2409000</v>
      </c>
      <c r="E36" s="30"/>
      <c r="F36" s="20" t="s">
        <v>20</v>
      </c>
      <c r="G36" s="2"/>
    </row>
    <row r="37" spans="1:7" ht="16.5" customHeight="1">
      <c r="A37" s="21" t="s">
        <v>52</v>
      </c>
      <c r="B37" s="26" t="b">
        <f>IF(D38="카드+현금",ROUND(Sheet2!B4,-4))</f>
        <v>0</v>
      </c>
      <c r="C37" s="19" t="s">
        <v>22</v>
      </c>
      <c r="D37" s="28">
        <f>D36*1.1-D36</f>
        <v>240900</v>
      </c>
      <c r="E37" s="29"/>
      <c r="F37" s="23"/>
      <c r="G37" s="2"/>
    </row>
    <row r="38" spans="1:7" ht="17.25" customHeight="1">
      <c r="A38" s="21" t="s">
        <v>45</v>
      </c>
      <c r="B38" s="22"/>
      <c r="C38" s="19" t="s">
        <v>43</v>
      </c>
      <c r="D38" s="32" t="s">
        <v>53</v>
      </c>
      <c r="E38" s="34"/>
      <c r="F38" s="24"/>
      <c r="G38" s="2"/>
    </row>
    <row r="39" spans="1:7" ht="17.25" customHeight="1">
      <c r="A39" s="56" t="s">
        <v>46</v>
      </c>
      <c r="B39" s="59">
        <f>SUM(B36:B37)-B38</f>
        <v>0</v>
      </c>
      <c r="C39" s="19" t="s">
        <v>45</v>
      </c>
      <c r="D39" s="30">
        <v>49900</v>
      </c>
      <c r="E39" s="30"/>
      <c r="F39" s="30"/>
      <c r="G39" s="2"/>
    </row>
    <row r="40" spans="1:7" ht="16.5" customHeight="1">
      <c r="A40" s="56"/>
      <c r="B40" s="60"/>
      <c r="C40" s="19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2600000</v>
      </c>
      <c r="E40" s="30"/>
      <c r="F40" s="25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26</v>
      </c>
    </row>
    <row r="2" spans="1:2">
      <c r="A2" t="s">
        <v>40</v>
      </c>
      <c r="B2" t="s">
        <v>20</v>
      </c>
    </row>
    <row r="3" spans="1:2">
      <c r="A3" t="s">
        <v>41</v>
      </c>
      <c r="B3" t="s">
        <v>49</v>
      </c>
    </row>
    <row r="4" spans="1:2">
      <c r="A4" t="s">
        <v>42</v>
      </c>
      <c r="B4" s="27">
        <f>Sheet1!D36-(Sheet1!B36/1.1)</f>
        <v>2409000</v>
      </c>
    </row>
    <row r="5" spans="1:2">
      <c r="A5" t="s">
        <v>48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2019-12-30T09:12:45Z</dcterms:modified>
</cp:coreProperties>
</file>