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5623FF3A-32F8-4619-B2DF-796791116128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<sst xmlns="http://schemas.openxmlformats.org/spreadsheetml/2006/main" count="83" uniqueCount="73">
  <si>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</si>
  <si>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</si>
  <si>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</si>
  <si>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</si>
  <si>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</si>
  <si>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</si>
  <si>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</si>
  <si>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</si>
  <si>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</si>
  <si>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</si>
  <si>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</si>
  <si>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</si>
  <si>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</si>
  <si>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</si>
  <si>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</si>
  <si>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</si>
  <si>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</si>
  <si>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</si>
  <si>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</si>
  <si>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</si>
  <si>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</si>
  <si>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</si>
  <si>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</si>
  <si>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</si>
  <si>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</si>
  <si>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</si>
  <si>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</si>
  <si>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</si>
  <si>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</si>
  <si>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</si>
  <si>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</si>
  <si>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</si>
  <si>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</si>
  <si>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</si>
  <si>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</si>
  <si>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</si>
  <si>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</si>
  <si>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</si>
  <si>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</si>
  <si>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</si>
  <si>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</si>
  <si>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</si>
  <si>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</si>
  <si>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</si>
  <si>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</si>
  <si>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</si>
  <si>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</si>
  <si>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</si>
  <si>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</si>
  <si>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</si>
  <si>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</si>
  <si>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</si>
  <si>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</si>
  <si>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</si>
  <si>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01 월    일</t>
    <phoneticPr fontId="1" type="noConversion"/>
  </si>
  <si>
    <t>AMD 라이젠 5 3600 (마티스) (정품)</t>
    <phoneticPr fontId="1" type="noConversion"/>
  </si>
  <si>
    <t>써모랩 TRINITY WHITE LED 저소음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</si>
  <si>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</si>
  <si>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</si>
  <si>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이엠텍 지포스 RTX 2060 MIRACLE D6 6GB</t>
    <phoneticPr fontId="1" type="noConversion"/>
  </si>
  <si>
    <t>마이크론 Crucial BX500 대원CTS (480GB)</t>
    <phoneticPr fontId="1" type="noConversion"/>
  </si>
  <si>
    <t>Seagate 2TB BarraCuda</t>
    <phoneticPr fontId="1" type="noConversion"/>
  </si>
  <si>
    <t>ABKO NCORE 식스팬 풀 아크릴 LUNAR (블랙)</t>
    <phoneticPr fontId="1" type="noConversion"/>
  </si>
  <si>
    <t>마이크로닉스 Classic II 700W</t>
    <phoneticPr fontId="1" type="noConversion"/>
  </si>
  <si>
    <t>한성 ULTRON 2760G 리얼 144 게이밍 무결점</t>
    <phoneticPr fontId="1" type="noConversion"/>
  </si>
  <si>
    <t>카드</t>
  </si>
  <si>
    <t>필립스 G614 LED 게이밍 기계식 키보드 (갈축)</t>
    <phoneticPr fontId="1" type="noConversion"/>
  </si>
  <si>
    <t>마이크로닉스 P1 장패드 서비스</t>
    <phoneticPr fontId="1" type="noConversion"/>
  </si>
  <si>
    <t>ABKO N550 ENC 가상 7.1 헤드셋</t>
    <phoneticPr fontId="1" type="noConversion"/>
  </si>
  <si>
    <t>브리츠 BA-R9 SoundBar (블랙)</t>
    <phoneticPr fontId="1" type="noConversion"/>
  </si>
  <si>
    <t>견적일자: 2020년  01 월  21   일</t>
    <phoneticPr fontId="1" type="noConversion"/>
  </si>
  <si>
    <t>고객성명(회사명): 김현민</t>
    <phoneticPr fontId="1" type="noConversion"/>
  </si>
  <si>
    <t>전화번호: 010-9339-8860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</si>
</sst>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3" sqref="A3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71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72</v>
      </c>
      <c r="B2" s="40"/>
      <c r="C2" s="49"/>
      <c r="D2" s="50"/>
      <c r="E2" s="50"/>
      <c r="F2" s="51"/>
    </row>
    <row r="3" spans="1:7" ht="22.5" customHeight="1">
      <c r="A3" s="12" t="s">
        <v>70</v>
      </c>
      <c r="B3" s="12" t="s">
        <v>54</v>
      </c>
      <c r="C3" s="49"/>
      <c r="D3" s="50"/>
      <c r="E3" s="50"/>
      <c r="F3" s="51"/>
    </row>
    <row r="4" spans="1:7" ht="22.5" customHeight="1">
      <c r="A4" s="68" t="s">
        <v>25</v>
      </c>
      <c r="B4" s="69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55</v>
      </c>
      <c r="C6" s="3" t="s">
        <v>6</v>
      </c>
      <c r="D6" s="8">
        <v>260000</v>
      </c>
      <c r="E6" s="3">
        <v>1</v>
      </c>
      <c r="F6" s="8">
        <f>D6*E6</f>
        <v>260000</v>
      </c>
      <c r="G6" s="2"/>
    </row>
    <row r="7" spans="1:7" ht="24" customHeight="1">
      <c r="A7" s="44"/>
      <c r="B7" s="13" t="s">
        <v>57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>
      <c r="A8" s="44"/>
      <c r="B8" s="13" t="s">
        <v>58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>
      <c r="A9" s="44"/>
      <c r="B9" s="13" t="s">
        <v>59</v>
      </c>
      <c r="C9" s="3" t="s">
        <v>9</v>
      </c>
      <c r="D9" s="8">
        <v>415000</v>
      </c>
      <c r="E9" s="3">
        <v>1</v>
      </c>
      <c r="F9" s="8">
        <f t="shared" si="0"/>
        <v>415000</v>
      </c>
      <c r="G9" s="2"/>
    </row>
    <row r="10" spans="1:7" ht="24" customHeight="1">
      <c r="A10" s="44"/>
      <c r="B10" s="13" t="s">
        <v>60</v>
      </c>
      <c r="C10" s="3" t="s">
        <v>10</v>
      </c>
      <c r="D10" s="8">
        <v>65000</v>
      </c>
      <c r="E10" s="3">
        <v>1</v>
      </c>
      <c r="F10" s="8">
        <f t="shared" si="0"/>
        <v>65000</v>
      </c>
      <c r="G10" s="2"/>
    </row>
    <row r="11" spans="1:7">
      <c r="A11" s="44"/>
      <c r="B11" s="13" t="s">
        <v>61</v>
      </c>
      <c r="C11" s="3" t="s">
        <v>11</v>
      </c>
      <c r="D11" s="8">
        <v>70000</v>
      </c>
      <c r="E11" s="3">
        <v>1</v>
      </c>
      <c r="F11" s="8">
        <f t="shared" si="0"/>
        <v>70000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62</v>
      </c>
      <c r="C13" s="3" t="s">
        <v>13</v>
      </c>
      <c r="D13" s="8">
        <v>30000</v>
      </c>
      <c r="E13" s="3">
        <v>1</v>
      </c>
      <c r="F13" s="8">
        <f t="shared" si="0"/>
        <v>30000</v>
      </c>
      <c r="G13" s="2"/>
    </row>
    <row r="14" spans="1:7">
      <c r="A14" s="44"/>
      <c r="B14" s="11" t="s">
        <v>63</v>
      </c>
      <c r="C14" s="3" t="s">
        <v>14</v>
      </c>
      <c r="D14" s="8">
        <v>70000</v>
      </c>
      <c r="E14" s="3">
        <v>1</v>
      </c>
      <c r="F14" s="8">
        <f t="shared" si="0"/>
        <v>70000</v>
      </c>
      <c r="G14" s="2"/>
    </row>
    <row r="15" spans="1:7" ht="24" customHeight="1">
      <c r="A15" s="44"/>
      <c r="B15" s="11" t="s">
        <v>56</v>
      </c>
      <c r="C15" s="3" t="s">
        <v>15</v>
      </c>
      <c r="D15" s="8">
        <v>40000</v>
      </c>
      <c r="E15" s="3">
        <v>1</v>
      </c>
      <c r="F15" s="8">
        <f t="shared" si="0"/>
        <v>40000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70" t="s">
        <v>18</v>
      </c>
      <c r="C21" s="33">
        <f>SUM(F6:F20)</f>
        <v>1210000</v>
      </c>
      <c r="D21" s="33"/>
      <c r="E21" s="73">
        <v>1</v>
      </c>
      <c r="F21" s="57" t="s">
        <v>20</v>
      </c>
      <c r="G21" s="2"/>
    </row>
    <row r="22" spans="1:7" ht="12.75" customHeight="1" thickBot="1">
      <c r="A22" s="44"/>
      <c r="B22" s="71"/>
      <c r="C22" s="33">
        <f>C21*E21</f>
        <v>1210000</v>
      </c>
      <c r="D22" s="33"/>
      <c r="E22" s="33"/>
      <c r="F22" s="58"/>
      <c r="G22" s="2"/>
    </row>
    <row r="23" spans="1:7" ht="12.75" customHeight="1" thickBot="1">
      <c r="A23" s="44"/>
      <c r="B23" s="72"/>
      <c r="C23" s="33"/>
      <c r="D23" s="33"/>
      <c r="E23" s="33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 t="s">
        <v>64</v>
      </c>
      <c r="C25" s="7" t="s">
        <v>21</v>
      </c>
      <c r="D25" s="8">
        <v>240000</v>
      </c>
      <c r="E25" s="3">
        <v>1</v>
      </c>
      <c r="F25" s="8">
        <f>D25*E25</f>
        <v>240000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66</v>
      </c>
      <c r="C26" s="3" t="s">
        <v>28</v>
      </c>
      <c r="D26" s="8">
        <v>30000</v>
      </c>
      <c r="E26" s="3">
        <v>1</v>
      </c>
      <c r="F26" s="8">
        <f t="shared" ref="F26:F33" si="1">D26*E26</f>
        <v>30000</v>
      </c>
      <c r="G26" s="2"/>
    </row>
    <row r="27" spans="1:7">
      <c r="A27" s="61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1"/>
      <c r="B28" s="10" t="s">
        <v>67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1"/>
      <c r="B29" s="10" t="s">
        <v>68</v>
      </c>
      <c r="C29" s="7" t="s">
        <v>30</v>
      </c>
      <c r="D29" s="8">
        <v>25000</v>
      </c>
      <c r="E29" s="3">
        <v>1</v>
      </c>
      <c r="F29" s="8">
        <f t="shared" si="1"/>
        <v>25000</v>
      </c>
      <c r="G29" s="2"/>
    </row>
    <row r="30" spans="1:7">
      <c r="A30" s="61"/>
      <c r="B30" s="10" t="s">
        <v>69</v>
      </c>
      <c r="C30" s="7" t="s">
        <v>31</v>
      </c>
      <c r="D30" s="8">
        <v>20000</v>
      </c>
      <c r="E30" s="3">
        <v>1</v>
      </c>
      <c r="F30" s="8">
        <f t="shared" si="1"/>
        <v>20000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4" t="s">
        <v>46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32">
        <f>SUM(F25:F33)</f>
        <v>315000</v>
      </c>
      <c r="D34" s="32"/>
      <c r="E34" s="34"/>
      <c r="F34" s="55" t="s">
        <v>20</v>
      </c>
      <c r="G34" s="2"/>
    </row>
    <row r="35" spans="1:7" ht="14.25" customHeight="1">
      <c r="A35" s="65"/>
      <c r="B35" s="42"/>
      <c r="C35" s="35"/>
      <c r="D35" s="35"/>
      <c r="E35" s="36"/>
      <c r="F35" s="56"/>
      <c r="G35" s="2"/>
    </row>
    <row r="36" spans="1:7" ht="16.5" customHeight="1">
      <c r="A36" s="19" t="s">
        <v>49</v>
      </c>
      <c r="B36" s="26"/>
      <c r="C36" s="17" t="s">
        <v>4</v>
      </c>
      <c r="D36" s="31">
        <f>SUM(C22,C34)</f>
        <v>1525000</v>
      </c>
      <c r="E36" s="31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29">
        <f>D36*1.1-D36</f>
        <v>152500.00000000023</v>
      </c>
      <c r="E37" s="30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7" t="s">
        <v>65</v>
      </c>
      <c r="E38" s="38"/>
      <c r="F38" s="21"/>
      <c r="G38" s="2"/>
    </row>
    <row r="39" spans="1:7" ht="17.25" customHeight="1">
      <c r="A39" s="63" t="s">
        <v>45</v>
      </c>
      <c r="B39" s="66">
        <f>SUM(B36:B37)-B38</f>
        <v>0</v>
      </c>
      <c r="C39" s="17" t="s">
        <v>44</v>
      </c>
      <c r="D39" s="31">
        <v>3250</v>
      </c>
      <c r="E39" s="31"/>
      <c r="F39" s="31"/>
      <c r="G39" s="2"/>
    </row>
    <row r="40" spans="1:7" ht="16.5" customHeight="1">
      <c r="A40" s="63"/>
      <c r="B40" s="67"/>
      <c r="C40" s="27" t="s">
        <v>23</v>
      </c>
      <c r="D40" s="32">
        <f>IF(D38="현금(이체X)",D36,IF(D38="카드",D36+D36*13%,IF(D38="이체 및 현금영수증",D36+D36*10%,IF(D38="이체 및 세금계산서",D36+D36*10%,IF(D38="이체 및 세금계산서",D36+D36*10%,)))))-D39</f>
        <v>1720000</v>
      </c>
      <c r="E40" s="32"/>
      <c r="F40" s="28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1525000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2020-01-21T09:48:52Z</dcterms:modified>
</cp:coreProperties>
</file>