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Desktop\"/>
    </mc:Choice>
  </mc:AlternateContent>
  <xr:revisionPtr revIDLastSave="0" documentId="13_ncr:1_{D1C85B32-ADD4-43E5-A308-B55E424F6267}" xr6:coauthVersionLast="47" xr6:coauthVersionMax="47" xr10:uidLastSave="{00000000-0000-0000-0000-000000000000}"/>
  <bookViews>
    <workbookView xWindow="-120" yWindow="-120" windowWidth="38640" windowHeight="21240" xr2:uid="{9E346057-A764-49FD-B492-64023F617EBD}"/>
  </bookViews>
  <sheets>
    <sheet name="Sheet1" sheetId="1" r:id="rId1"/>
  </sheets>
  <definedNames>
    <definedName name="_xlnm._FilterDatabase" localSheetId="0" hidden="1">Sheet1!$H$6:$H$36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G28" i="1"/>
  <c r="M2" i="1"/>
  <c r="F6" i="1"/>
  <c r="H2" i="1"/>
  <c r="H31" i="1" s="1"/>
  <c r="E2" i="1"/>
  <c r="I2" i="1" s="1"/>
  <c r="H34" i="1" l="1"/>
  <c r="G16" i="1"/>
  <c r="G17" i="1"/>
  <c r="G21" i="1"/>
  <c r="G29" i="1"/>
  <c r="H22" i="1"/>
  <c r="H10" i="1"/>
  <c r="H21" i="1"/>
  <c r="H6" i="1"/>
  <c r="J6" i="1"/>
  <c r="I36" i="1"/>
  <c r="I24" i="1"/>
  <c r="I12" i="1"/>
  <c r="J33" i="1"/>
  <c r="J21" i="1"/>
  <c r="J9" i="1"/>
  <c r="I35" i="1"/>
  <c r="I23" i="1"/>
  <c r="I11" i="1"/>
  <c r="J8" i="1"/>
  <c r="J12" i="1"/>
  <c r="I26" i="1"/>
  <c r="J35" i="1"/>
  <c r="J32" i="1"/>
  <c r="I34" i="1"/>
  <c r="I22" i="1"/>
  <c r="I10" i="1"/>
  <c r="J31" i="1"/>
  <c r="J19" i="1"/>
  <c r="J7" i="1"/>
  <c r="J28" i="1"/>
  <c r="J24" i="1"/>
  <c r="I14" i="1"/>
  <c r="J23" i="1"/>
  <c r="I33" i="1"/>
  <c r="I21" i="1"/>
  <c r="I9" i="1"/>
  <c r="J30" i="1"/>
  <c r="J18" i="1"/>
  <c r="J16" i="1"/>
  <c r="J36" i="1"/>
  <c r="I32" i="1"/>
  <c r="I20" i="1"/>
  <c r="I8" i="1"/>
  <c r="J29" i="1"/>
  <c r="J17" i="1"/>
  <c r="I31" i="1"/>
  <c r="I19" i="1"/>
  <c r="I7" i="1"/>
  <c r="J11" i="1"/>
  <c r="I30" i="1"/>
  <c r="I18" i="1"/>
  <c r="J27" i="1"/>
  <c r="J15" i="1"/>
  <c r="I27" i="1"/>
  <c r="I29" i="1"/>
  <c r="I17" i="1"/>
  <c r="J26" i="1"/>
  <c r="J14" i="1"/>
  <c r="I28" i="1"/>
  <c r="I16" i="1"/>
  <c r="J25" i="1"/>
  <c r="J13" i="1"/>
  <c r="I15" i="1"/>
  <c r="I25" i="1"/>
  <c r="I13" i="1"/>
  <c r="J34" i="1"/>
  <c r="J22" i="1"/>
  <c r="J10" i="1"/>
  <c r="J20" i="1"/>
  <c r="G25" i="1"/>
  <c r="H30" i="1"/>
  <c r="G15" i="1"/>
  <c r="G27" i="1"/>
  <c r="H8" i="1"/>
  <c r="H20" i="1"/>
  <c r="H32" i="1"/>
  <c r="G6" i="1"/>
  <c r="G18" i="1"/>
  <c r="G30" i="1"/>
  <c r="H11" i="1"/>
  <c r="H23" i="1"/>
  <c r="H35" i="1"/>
  <c r="G7" i="1"/>
  <c r="G19" i="1"/>
  <c r="G31" i="1"/>
  <c r="H12" i="1"/>
  <c r="H24" i="1"/>
  <c r="H36" i="1"/>
  <c r="G8" i="1"/>
  <c r="G20" i="1"/>
  <c r="G32" i="1"/>
  <c r="H13" i="1"/>
  <c r="H25" i="1"/>
  <c r="I6" i="1"/>
  <c r="G9" i="1"/>
  <c r="G33" i="1"/>
  <c r="H26" i="1"/>
  <c r="G10" i="1"/>
  <c r="G22" i="1"/>
  <c r="G34" i="1"/>
  <c r="H15" i="1"/>
  <c r="H27" i="1"/>
  <c r="G11" i="1"/>
  <c r="G23" i="1"/>
  <c r="G35" i="1"/>
  <c r="H16" i="1"/>
  <c r="H28" i="1"/>
  <c r="H14" i="1"/>
  <c r="G12" i="1"/>
  <c r="G24" i="1"/>
  <c r="G36" i="1"/>
  <c r="H17" i="1"/>
  <c r="H29" i="1"/>
  <c r="G13" i="1"/>
  <c r="H18" i="1"/>
  <c r="G14" i="1"/>
  <c r="G26" i="1"/>
  <c r="H7" i="1"/>
  <c r="H19" i="1"/>
</calcChain>
</file>

<file path=xl/sharedStrings.xml><?xml version="1.0" encoding="utf-8"?>
<sst xmlns="http://schemas.openxmlformats.org/spreadsheetml/2006/main" count="58" uniqueCount="57">
  <si>
    <t>대출금</t>
    <phoneticPr fontId="1" type="noConversion"/>
  </si>
  <si>
    <t>초기자산</t>
    <phoneticPr fontId="1" type="noConversion"/>
  </si>
  <si>
    <t>원금</t>
    <phoneticPr fontId="1" type="noConversion"/>
  </si>
  <si>
    <t>7월12일</t>
    <phoneticPr fontId="1" type="noConversion"/>
  </si>
  <si>
    <t>날짜</t>
    <phoneticPr fontId="1" type="noConversion"/>
  </si>
  <si>
    <t>총평가금액</t>
    <phoneticPr fontId="1" type="noConversion"/>
  </si>
  <si>
    <t>수익금액</t>
    <phoneticPr fontId="1" type="noConversion"/>
  </si>
  <si>
    <t>수익률</t>
    <phoneticPr fontId="1" type="noConversion"/>
  </si>
  <si>
    <t>2021년 7월</t>
    <phoneticPr fontId="1" type="noConversion"/>
  </si>
  <si>
    <t>2021년 8월</t>
    <phoneticPr fontId="1" type="noConversion"/>
  </si>
  <si>
    <t>2021년 9월</t>
    <phoneticPr fontId="1" type="noConversion"/>
  </si>
  <si>
    <t>2021년 10월</t>
    <phoneticPr fontId="1" type="noConversion"/>
  </si>
  <si>
    <t>2021년 11월</t>
    <phoneticPr fontId="1" type="noConversion"/>
  </si>
  <si>
    <t>2021년 12월</t>
    <phoneticPr fontId="1" type="noConversion"/>
  </si>
  <si>
    <t>2022년 1월</t>
    <phoneticPr fontId="1" type="noConversion"/>
  </si>
  <si>
    <t>2022년 2월</t>
  </si>
  <si>
    <t>2022년 3월</t>
  </si>
  <si>
    <t>2022년 4월</t>
  </si>
  <si>
    <t>2022년 5월</t>
  </si>
  <si>
    <t>2022년 6월</t>
  </si>
  <si>
    <t>2022년 7월</t>
  </si>
  <si>
    <t>2022년 8월</t>
  </si>
  <si>
    <t>2022년 9월</t>
  </si>
  <si>
    <t>2022년 10월</t>
  </si>
  <si>
    <t>2022년 11월</t>
  </si>
  <si>
    <t>2022년 12월</t>
  </si>
  <si>
    <t>7월13일</t>
  </si>
  <si>
    <t>7월14일</t>
  </si>
  <si>
    <t>7월15일</t>
  </si>
  <si>
    <t>7월16일</t>
  </si>
  <si>
    <t>7월17일</t>
  </si>
  <si>
    <t>7월18일</t>
  </si>
  <si>
    <t>7월19일</t>
  </si>
  <si>
    <t>7월20일</t>
  </si>
  <si>
    <t>7월21일</t>
  </si>
  <si>
    <t>7월22일</t>
  </si>
  <si>
    <t>7월23일</t>
  </si>
  <si>
    <t>7월24일</t>
  </si>
  <si>
    <t>7월25일</t>
  </si>
  <si>
    <t>7월26일</t>
  </si>
  <si>
    <t>7월27일</t>
  </si>
  <si>
    <t>7월28일</t>
  </si>
  <si>
    <t>7월29일</t>
  </si>
  <si>
    <t>7월30일</t>
  </si>
  <si>
    <t>7월31일</t>
  </si>
  <si>
    <t>대출금 총합계</t>
    <phoneticPr fontId="1" type="noConversion"/>
  </si>
  <si>
    <t>초기자산 합계</t>
    <phoneticPr fontId="1" type="noConversion"/>
  </si>
  <si>
    <t>원금합계</t>
    <phoneticPr fontId="1" type="noConversion"/>
  </si>
  <si>
    <t>7월9일</t>
    <phoneticPr fontId="1" type="noConversion"/>
  </si>
  <si>
    <t>투자금</t>
    <phoneticPr fontId="1" type="noConversion"/>
  </si>
  <si>
    <t>초기투자자산</t>
    <phoneticPr fontId="1" type="noConversion"/>
  </si>
  <si>
    <t>원금대비 수익률</t>
    <phoneticPr fontId="1" type="noConversion"/>
  </si>
  <si>
    <t>원금대비 수익금액</t>
  </si>
  <si>
    <t>초기원금포함+투자자산</t>
    <phoneticPr fontId="1" type="noConversion"/>
  </si>
  <si>
    <t>계산기</t>
    <phoneticPr fontId="1" type="noConversion"/>
  </si>
  <si>
    <t>월별 수익</t>
    <phoneticPr fontId="1" type="noConversion"/>
  </si>
  <si>
    <t xml:space="preserve">당일 수익봤던 종목에서 재진입할때 
3자 입장에서 생각하자 욕심내어 겁없이 넣지말자.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</si>
</sst>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₩&quot;#,##0_);[Red]\(&quot;₩&quot;#,##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3" fontId="0" fillId="2" borderId="2" xfId="0" applyNumberFormat="1" applyFill="1" applyBorder="1">
      <alignment vertical="center"/>
    </xf>
    <xf numFmtId="3" fontId="0" fillId="3" borderId="2" xfId="0" applyNumberFormat="1" applyFill="1" applyBorder="1">
      <alignment vertical="center"/>
    </xf>
    <xf numFmtId="9" fontId="0" fillId="0" borderId="0" xfId="0" applyNumberFormat="1">
      <alignment vertical="center"/>
    </xf>
    <xf numFmtId="177" fontId="0" fillId="0" borderId="0" xfId="0" applyNumberFormat="1">
      <alignment vertical="center"/>
    </xf>
    <xf numFmtId="3" fontId="0" fillId="2" borderId="8" xfId="0" applyNumberFormat="1" applyFill="1" applyBorder="1">
      <alignment vertical="center"/>
    </xf>
    <xf numFmtId="3" fontId="0" fillId="2" borderId="9" xfId="0" applyNumberFormat="1" applyFill="1" applyBorder="1">
      <alignment vertical="center"/>
    </xf>
    <xf numFmtId="3" fontId="0" fillId="2" borderId="10" xfId="0" applyNumberFormat="1" applyFill="1" applyBorder="1">
      <alignment vertical="center"/>
    </xf>
    <xf numFmtId="3" fontId="0" fillId="2" borderId="3" xfId="0" applyNumberFormat="1" applyFill="1" applyBorder="1">
      <alignment vertical="center"/>
    </xf>
    <xf numFmtId="3" fontId="0" fillId="10" borderId="1" xfId="0" applyNumberFormat="1" applyFill="1" applyBorder="1">
      <alignment vertical="center"/>
    </xf>
    <xf numFmtId="3" fontId="0" fillId="11" borderId="1" xfId="0" applyNumberFormat="1" applyFill="1" applyBorder="1">
      <alignment vertical="center"/>
    </xf>
    <xf numFmtId="17" fontId="0" fillId="11" borderId="1" xfId="0" applyNumberFormat="1" applyFill="1" applyBorder="1">
      <alignment vertical="center"/>
    </xf>
    <xf numFmtId="0" fontId="0" fillId="11" borderId="1" xfId="0" applyFill="1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4" fillId="12" borderId="1" xfId="0" applyFont="1" applyFill="1" applyBorder="1">
      <alignment vertical="center"/>
    </xf>
    <xf numFmtId="176" fontId="4" fillId="12" borderId="1" xfId="0" applyNumberFormat="1" applyFont="1" applyFill="1" applyBorder="1">
      <alignment vertical="center"/>
    </xf>
    <xf numFmtId="9" fontId="4" fillId="12" borderId="1" xfId="0" applyNumberFormat="1" applyFont="1" applyFill="1" applyBorder="1">
      <alignment vertical="center"/>
    </xf>
    <xf numFmtId="177" fontId="4" fillId="12" borderId="1" xfId="0" applyNumberFormat="1" applyFont="1" applyFill="1" applyBorder="1">
      <alignment vertical="center"/>
    </xf>
    <xf numFmtId="0" fontId="0" fillId="12" borderId="1" xfId="0" applyFill="1" applyBorder="1">
      <alignment vertical="center"/>
    </xf>
    <xf numFmtId="176" fontId="0" fillId="12" borderId="1" xfId="0" applyNumberFormat="1" applyFill="1" applyBorder="1">
      <alignment vertical="center"/>
    </xf>
    <xf numFmtId="9" fontId="0" fillId="12" borderId="1" xfId="0" applyNumberFormat="1" applyFill="1" applyBorder="1">
      <alignment vertical="center"/>
    </xf>
    <xf numFmtId="177" fontId="0" fillId="12" borderId="1" xfId="0" applyNumberForma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3" fontId="0" fillId="9" borderId="7" xfId="0" applyNumberForma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8" borderId="7" xfId="0" applyNumberFormat="1" applyFill="1" applyBorder="1" applyAlignment="1">
      <alignment horizontal="center" vertical="center"/>
    </xf>
    <xf numFmtId="14" fontId="0" fillId="8" borderId="11" xfId="0" applyNumberForma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left" vertical="center"/>
    </xf>
    <xf numFmtId="3" fontId="5" fillId="0" borderId="13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3" fontId="5" fillId="0" borderId="14" xfId="0" applyNumberFormat="1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9F79-A190-4CCF-AD1B-0BA7AF5FA82E}">
  <dimension ref="A1:AI42"/>
  <sheetViews>
    <sheetView tabSelected="1" view="pageLayout" zoomScaleNormal="115" workbookViewId="0">
      <selection activeCell="A26" sqref="A26:D36"/>
    </sheetView>
  </sheetViews>
  <sheetFormatPr defaultRowHeight="16.5" x14ac:dyDescent="0.3"/>
  <cols>
    <col min="1" max="1" width="13" style="2" bestFit="1" customWidth="1"/>
    <col min="2" max="2" width="11.625" style="2" bestFit="1" customWidth="1"/>
    <col min="3" max="3" width="10.25" style="2" bestFit="1" customWidth="1"/>
    <col min="4" max="4" width="10.25" style="2" customWidth="1"/>
    <col min="5" max="6" width="13.75" bestFit="1" customWidth="1"/>
    <col min="7" max="7" width="12.875" bestFit="1" customWidth="1"/>
    <col min="8" max="8" width="13" bestFit="1" customWidth="1"/>
    <col min="9" max="9" width="17.875" bestFit="1" customWidth="1"/>
    <col min="10" max="10" width="17.125" bestFit="1" customWidth="1"/>
    <col min="13" max="13" width="10.5" bestFit="1" customWidth="1"/>
  </cols>
  <sheetData>
    <row r="1" spans="1:35" ht="16.5" customHeight="1" thickBot="1" x14ac:dyDescent="0.35">
      <c r="A1" s="7" t="s">
        <v>0</v>
      </c>
      <c r="B1" s="7" t="s">
        <v>1</v>
      </c>
      <c r="C1" s="7" t="s">
        <v>2</v>
      </c>
      <c r="D1" s="7" t="s">
        <v>49</v>
      </c>
      <c r="E1" s="5" t="s">
        <v>45</v>
      </c>
      <c r="F1" s="5" t="s">
        <v>46</v>
      </c>
      <c r="G1" s="5" t="s">
        <v>47</v>
      </c>
      <c r="H1" s="5" t="s">
        <v>50</v>
      </c>
      <c r="I1" s="43" t="s">
        <v>53</v>
      </c>
      <c r="J1" s="43"/>
      <c r="K1" s="44" t="s">
        <v>54</v>
      </c>
      <c r="L1" s="45"/>
      <c r="M1" s="4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16.5" customHeight="1" thickBot="1" x14ac:dyDescent="0.35">
      <c r="A2" s="6">
        <v>60000000</v>
      </c>
      <c r="B2" s="6">
        <v>20841988</v>
      </c>
      <c r="C2" s="6">
        <v>25000000</v>
      </c>
      <c r="D2" s="6">
        <v>84671306</v>
      </c>
      <c r="E2" s="37">
        <f>SUM(A2:A5)</f>
        <v>130000000</v>
      </c>
      <c r="F2" s="37">
        <v>50000000</v>
      </c>
      <c r="G2" s="40">
        <v>69000000</v>
      </c>
      <c r="H2" s="40">
        <f>SUM(E2:F4)</f>
        <v>180000000</v>
      </c>
      <c r="I2" s="40">
        <f>SUM(E2,G2)</f>
        <v>199000000</v>
      </c>
      <c r="J2" s="41"/>
      <c r="K2" s="46">
        <v>77185508</v>
      </c>
      <c r="L2" s="47"/>
      <c r="M2" s="47">
        <f>SUM(K2:L5)</f>
        <v>173949578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6.5" customHeight="1" thickBot="1" x14ac:dyDescent="0.35">
      <c r="A3" s="6">
        <v>12000000</v>
      </c>
      <c r="B3" s="6">
        <v>4286678</v>
      </c>
      <c r="C3" s="6">
        <v>5000000</v>
      </c>
      <c r="D3" s="6">
        <v>18594979</v>
      </c>
      <c r="E3" s="38"/>
      <c r="F3" s="38"/>
      <c r="G3" s="41"/>
      <c r="H3" s="41"/>
      <c r="I3" s="41"/>
      <c r="J3" s="41"/>
      <c r="K3" s="46">
        <v>15409946</v>
      </c>
      <c r="L3" s="47"/>
      <c r="M3" s="47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6.5" customHeight="1" thickBot="1" x14ac:dyDescent="0.35">
      <c r="A4" s="6">
        <v>15000000</v>
      </c>
      <c r="B4" s="6">
        <v>5527404</v>
      </c>
      <c r="C4" s="6">
        <v>5000000</v>
      </c>
      <c r="D4" s="6">
        <v>24247733</v>
      </c>
      <c r="E4" s="39"/>
      <c r="F4" s="39"/>
      <c r="G4" s="42"/>
      <c r="H4" s="42"/>
      <c r="I4" s="41"/>
      <c r="J4" s="41"/>
      <c r="K4" s="46">
        <v>19885936</v>
      </c>
      <c r="L4" s="47"/>
      <c r="M4" s="4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7.25" customHeight="1" x14ac:dyDescent="0.3">
      <c r="A5" s="10">
        <v>43000000</v>
      </c>
      <c r="B5" s="11">
        <v>15332225</v>
      </c>
      <c r="C5" s="12">
        <v>30000000</v>
      </c>
      <c r="D5" s="13">
        <v>70508524</v>
      </c>
      <c r="E5" s="30" t="s">
        <v>4</v>
      </c>
      <c r="F5" s="30" t="s">
        <v>5</v>
      </c>
      <c r="G5" s="30" t="s">
        <v>6</v>
      </c>
      <c r="H5" s="30" t="s">
        <v>7</v>
      </c>
      <c r="I5" s="31" t="s">
        <v>52</v>
      </c>
      <c r="J5" s="32" t="s">
        <v>51</v>
      </c>
      <c r="K5" s="46">
        <v>61468188</v>
      </c>
      <c r="L5" s="47"/>
      <c r="M5" s="4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x14ac:dyDescent="0.3">
      <c r="A6" s="14" t="s">
        <v>4</v>
      </c>
      <c r="B6" s="33" t="s">
        <v>55</v>
      </c>
      <c r="C6" s="33"/>
      <c r="D6" s="34"/>
      <c r="E6" s="17" t="s">
        <v>48</v>
      </c>
      <c r="F6" s="18">
        <f>SUM(D2:D5)</f>
        <v>198022542</v>
      </c>
      <c r="G6" s="18">
        <f>F6-H2</f>
        <v>18022542</v>
      </c>
      <c r="H6" s="19">
        <f>F6/H2-1</f>
        <v>0.10012523333333334</v>
      </c>
      <c r="I6" s="20">
        <f>F6-I2</f>
        <v>-977458</v>
      </c>
      <c r="J6" s="19">
        <f>F6/I2-1</f>
        <v>-4.9118492462311147E-3</v>
      </c>
    </row>
    <row r="7" spans="1:35" x14ac:dyDescent="0.3">
      <c r="A7" s="16" t="s">
        <v>8</v>
      </c>
      <c r="B7" s="35"/>
      <c r="C7" s="35"/>
      <c r="D7" s="36"/>
      <c r="E7" s="17" t="s">
        <v>3</v>
      </c>
      <c r="F7" s="18">
        <v>0</v>
      </c>
      <c r="G7" s="18">
        <f>F7-H2</f>
        <v>-180000000</v>
      </c>
      <c r="H7" s="19">
        <f>F7/H2-1</f>
        <v>-1</v>
      </c>
      <c r="I7" s="20">
        <f>F7-I2</f>
        <v>-199000000</v>
      </c>
      <c r="J7" s="19">
        <f>F7/I2-1</f>
        <v>-1</v>
      </c>
    </row>
    <row r="8" spans="1:35" x14ac:dyDescent="0.3">
      <c r="A8" s="16" t="s">
        <v>9</v>
      </c>
      <c r="B8" s="35"/>
      <c r="C8" s="35"/>
      <c r="D8" s="36"/>
      <c r="E8" s="17" t="s">
        <v>26</v>
      </c>
      <c r="F8" s="18">
        <v>0</v>
      </c>
      <c r="G8" s="18">
        <f>F8-H2</f>
        <v>-180000000</v>
      </c>
      <c r="H8" s="19">
        <f>F8/H2-1</f>
        <v>-1</v>
      </c>
      <c r="I8" s="20">
        <f>F8-I2</f>
        <v>-199000000</v>
      </c>
      <c r="J8" s="19">
        <f>F8/I2-1</f>
        <v>-1</v>
      </c>
    </row>
    <row r="9" spans="1:35" x14ac:dyDescent="0.3">
      <c r="A9" s="16" t="s">
        <v>10</v>
      </c>
      <c r="B9" s="35"/>
      <c r="C9" s="35"/>
      <c r="D9" s="36"/>
      <c r="E9" s="17" t="s">
        <v>27</v>
      </c>
      <c r="F9" s="18">
        <v>175080188</v>
      </c>
      <c r="G9" s="18">
        <f>F9-H2</f>
        <v>-4919812</v>
      </c>
      <c r="H9" s="19">
        <f>F9/H2-1</f>
        <v>-2.7332288888888834E-2</v>
      </c>
      <c r="I9" s="20">
        <f>F9-I2</f>
        <v>-23919812</v>
      </c>
      <c r="J9" s="19">
        <f>F9/I2-1</f>
        <v>-0.12020006030150754</v>
      </c>
    </row>
    <row r="10" spans="1:35" x14ac:dyDescent="0.3">
      <c r="A10" s="16" t="s">
        <v>11</v>
      </c>
      <c r="B10" s="35"/>
      <c r="C10" s="35"/>
      <c r="D10" s="36"/>
      <c r="E10" s="17" t="s">
        <v>28</v>
      </c>
      <c r="F10" s="18">
        <v>175080188</v>
      </c>
      <c r="G10" s="18">
        <f>F10-H2</f>
        <v>-4919812</v>
      </c>
      <c r="H10" s="19">
        <f>F10/H2-1</f>
        <v>-2.7332288888888834E-2</v>
      </c>
      <c r="I10" s="20">
        <f>F10-I2</f>
        <v>-23919812</v>
      </c>
      <c r="J10" s="19">
        <f>F10/I2-1</f>
        <v>-0.12020006030150754</v>
      </c>
    </row>
    <row r="11" spans="1:35" x14ac:dyDescent="0.3">
      <c r="A11" s="16" t="s">
        <v>12</v>
      </c>
      <c r="B11" s="35"/>
      <c r="C11" s="35"/>
      <c r="D11" s="36"/>
      <c r="E11" s="17" t="s">
        <v>29</v>
      </c>
      <c r="F11" s="18">
        <v>173949578</v>
      </c>
      <c r="G11" s="18">
        <f>F11-H2</f>
        <v>-6050422</v>
      </c>
      <c r="H11" s="19">
        <f>F11/H2-1</f>
        <v>-3.3613455555555505E-2</v>
      </c>
      <c r="I11" s="20">
        <f>F11-I2</f>
        <v>-25050422</v>
      </c>
      <c r="J11" s="19">
        <f>F11/I2-1</f>
        <v>-0.12588151758793975</v>
      </c>
    </row>
    <row r="12" spans="1:35" x14ac:dyDescent="0.3">
      <c r="A12" s="16" t="s">
        <v>13</v>
      </c>
      <c r="B12" s="35"/>
      <c r="C12" s="35"/>
      <c r="D12" s="36"/>
      <c r="E12" s="22" t="s">
        <v>30</v>
      </c>
      <c r="F12" s="23">
        <v>0</v>
      </c>
      <c r="G12" s="23">
        <f>F12-H2</f>
        <v>-180000000</v>
      </c>
      <c r="H12" s="24">
        <f>F12/H2-1</f>
        <v>-1</v>
      </c>
      <c r="I12" s="25">
        <f>F12-I2</f>
        <v>-199000000</v>
      </c>
      <c r="J12" s="24">
        <f>F12/I2-1</f>
        <v>-1</v>
      </c>
    </row>
    <row r="13" spans="1:35" x14ac:dyDescent="0.3">
      <c r="A13" s="48"/>
      <c r="B13" s="49"/>
      <c r="C13" s="49"/>
      <c r="D13" s="49"/>
      <c r="E13" s="22" t="s">
        <v>31</v>
      </c>
      <c r="F13" s="23">
        <v>0</v>
      </c>
      <c r="G13" s="23">
        <f>F13-H2</f>
        <v>-180000000</v>
      </c>
      <c r="H13" s="24">
        <f>F13/H2-1</f>
        <v>-1</v>
      </c>
      <c r="I13" s="25">
        <f>F13-I2</f>
        <v>-199000000</v>
      </c>
      <c r="J13" s="24">
        <f>F13/I2-1</f>
        <v>-1</v>
      </c>
    </row>
    <row r="14" spans="1:35" x14ac:dyDescent="0.3">
      <c r="A14" s="15" t="s">
        <v>14</v>
      </c>
      <c r="B14" s="35"/>
      <c r="C14" s="35"/>
      <c r="D14" s="36"/>
      <c r="E14" s="17" t="s">
        <v>32</v>
      </c>
      <c r="F14" s="18">
        <v>0</v>
      </c>
      <c r="G14" s="18">
        <f>F14-H2</f>
        <v>-180000000</v>
      </c>
      <c r="H14" s="19">
        <f>F14/H2-1</f>
        <v>-1</v>
      </c>
      <c r="I14" s="20">
        <f>F14-I2</f>
        <v>-199000000</v>
      </c>
      <c r="J14" s="19">
        <f>F14/I2-1</f>
        <v>-1</v>
      </c>
    </row>
    <row r="15" spans="1:35" x14ac:dyDescent="0.3">
      <c r="A15" s="15" t="s">
        <v>15</v>
      </c>
      <c r="B15" s="35"/>
      <c r="C15" s="35"/>
      <c r="D15" s="36"/>
      <c r="E15" s="17" t="s">
        <v>33</v>
      </c>
      <c r="F15" s="18">
        <v>0</v>
      </c>
      <c r="G15" s="18">
        <f>F15-H2</f>
        <v>-180000000</v>
      </c>
      <c r="H15" s="19">
        <f>F15/H2-1</f>
        <v>-1</v>
      </c>
      <c r="I15" s="20">
        <f>F15-I2</f>
        <v>-199000000</v>
      </c>
      <c r="J15" s="19">
        <f>F15/I2-1</f>
        <v>-1</v>
      </c>
    </row>
    <row r="16" spans="1:35" x14ac:dyDescent="0.3">
      <c r="A16" s="15" t="s">
        <v>16</v>
      </c>
      <c r="B16" s="35"/>
      <c r="C16" s="35"/>
      <c r="D16" s="36"/>
      <c r="E16" s="17" t="s">
        <v>34</v>
      </c>
      <c r="F16" s="18">
        <v>0</v>
      </c>
      <c r="G16" s="18">
        <f>F16-H2</f>
        <v>-180000000</v>
      </c>
      <c r="H16" s="19">
        <f>F16/H2-1</f>
        <v>-1</v>
      </c>
      <c r="I16" s="20">
        <f>F16-I2</f>
        <v>-199000000</v>
      </c>
      <c r="J16" s="19">
        <f>F16/I2-1</f>
        <v>-1</v>
      </c>
    </row>
    <row r="17" spans="1:10" x14ac:dyDescent="0.3">
      <c r="A17" s="15" t="s">
        <v>17</v>
      </c>
      <c r="B17" s="35"/>
      <c r="C17" s="35"/>
      <c r="D17" s="36"/>
      <c r="E17" s="17" t="s">
        <v>35</v>
      </c>
      <c r="F17" s="18">
        <v>0</v>
      </c>
      <c r="G17" s="18">
        <f>F17-H2</f>
        <v>-180000000</v>
      </c>
      <c r="H17" s="19">
        <f>F17/H2-1</f>
        <v>-1</v>
      </c>
      <c r="I17" s="20">
        <f>F17-I2</f>
        <v>-199000000</v>
      </c>
      <c r="J17" s="19">
        <f>F17/I2-1</f>
        <v>-1</v>
      </c>
    </row>
    <row r="18" spans="1:10" x14ac:dyDescent="0.3">
      <c r="A18" s="15" t="s">
        <v>18</v>
      </c>
      <c r="B18" s="35"/>
      <c r="C18" s="35"/>
      <c r="D18" s="36"/>
      <c r="E18" s="17" t="s">
        <v>36</v>
      </c>
      <c r="F18" s="18">
        <v>0</v>
      </c>
      <c r="G18" s="18">
        <f>F18-H2</f>
        <v>-180000000</v>
      </c>
      <c r="H18" s="19">
        <f>F18/H2-1</f>
        <v>-1</v>
      </c>
      <c r="I18" s="20">
        <f>F19-I2</f>
        <v>-199000000</v>
      </c>
      <c r="J18" s="19">
        <f>F18/I2-1</f>
        <v>-1</v>
      </c>
    </row>
    <row r="19" spans="1:10" x14ac:dyDescent="0.3">
      <c r="A19" s="15" t="s">
        <v>19</v>
      </c>
      <c r="B19" s="35"/>
      <c r="C19" s="35"/>
      <c r="D19" s="36"/>
      <c r="E19" s="26" t="s">
        <v>37</v>
      </c>
      <c r="F19" s="27">
        <v>0</v>
      </c>
      <c r="G19" s="27">
        <f>F19-H2</f>
        <v>-180000000</v>
      </c>
      <c r="H19" s="28">
        <f>F19/H2-1</f>
        <v>-1</v>
      </c>
      <c r="I19" s="29">
        <f>F20-I2</f>
        <v>-199000000</v>
      </c>
      <c r="J19" s="28">
        <f>F19/I2-1</f>
        <v>-1</v>
      </c>
    </row>
    <row r="20" spans="1:10" x14ac:dyDescent="0.3">
      <c r="A20" s="15" t="s">
        <v>20</v>
      </c>
      <c r="B20" s="35"/>
      <c r="C20" s="35"/>
      <c r="D20" s="36"/>
      <c r="E20" s="26" t="s">
        <v>38</v>
      </c>
      <c r="F20" s="27">
        <v>0</v>
      </c>
      <c r="G20" s="27">
        <f>F20-H2</f>
        <v>-180000000</v>
      </c>
      <c r="H20" s="28">
        <f>F20/H2-1</f>
        <v>-1</v>
      </c>
      <c r="I20" s="29">
        <f>F20-I2</f>
        <v>-199000000</v>
      </c>
      <c r="J20" s="28">
        <f>F20/I2-1</f>
        <v>-1</v>
      </c>
    </row>
    <row r="21" spans="1:10" x14ac:dyDescent="0.3">
      <c r="A21" s="15" t="s">
        <v>21</v>
      </c>
      <c r="B21" s="35"/>
      <c r="C21" s="35"/>
      <c r="D21" s="36"/>
      <c r="E21" s="17" t="s">
        <v>39</v>
      </c>
      <c r="F21" s="18">
        <v>0</v>
      </c>
      <c r="G21" s="18">
        <f>F21-H2</f>
        <v>-180000000</v>
      </c>
      <c r="H21" s="19">
        <f>F21/H2-1</f>
        <v>-1</v>
      </c>
      <c r="I21" s="20">
        <f>F21-I2</f>
        <v>-199000000</v>
      </c>
      <c r="J21" s="19">
        <f>F21/I2-1</f>
        <v>-1</v>
      </c>
    </row>
    <row r="22" spans="1:10" x14ac:dyDescent="0.3">
      <c r="A22" s="15" t="s">
        <v>22</v>
      </c>
      <c r="B22" s="35"/>
      <c r="C22" s="35"/>
      <c r="D22" s="36"/>
      <c r="E22" s="17" t="s">
        <v>40</v>
      </c>
      <c r="F22" s="18">
        <v>0</v>
      </c>
      <c r="G22" s="18">
        <f>F22-H2</f>
        <v>-180000000</v>
      </c>
      <c r="H22" s="19">
        <f>F22/H2-1</f>
        <v>-1</v>
      </c>
      <c r="I22" s="20">
        <f>F22-I2</f>
        <v>-199000000</v>
      </c>
      <c r="J22" s="19">
        <f>F22/I2-1</f>
        <v>-1</v>
      </c>
    </row>
    <row r="23" spans="1:10" x14ac:dyDescent="0.3">
      <c r="A23" s="15" t="s">
        <v>23</v>
      </c>
      <c r="B23" s="35"/>
      <c r="C23" s="35"/>
      <c r="D23" s="36"/>
      <c r="E23" s="17" t="s">
        <v>41</v>
      </c>
      <c r="F23" s="18">
        <v>0</v>
      </c>
      <c r="G23" s="18">
        <f>F23-H2</f>
        <v>-180000000</v>
      </c>
      <c r="H23" s="19">
        <f>F23/H2-1</f>
        <v>-1</v>
      </c>
      <c r="I23" s="20">
        <f>F23-I2</f>
        <v>-199000000</v>
      </c>
      <c r="J23" s="19">
        <f>F23/I2-1</f>
        <v>-1</v>
      </c>
    </row>
    <row r="24" spans="1:10" x14ac:dyDescent="0.3">
      <c r="A24" s="15" t="s">
        <v>24</v>
      </c>
      <c r="B24" s="35"/>
      <c r="C24" s="35"/>
      <c r="D24" s="36"/>
      <c r="E24" s="17" t="s">
        <v>42</v>
      </c>
      <c r="F24" s="18">
        <v>0</v>
      </c>
      <c r="G24" s="18">
        <f>F24-H2</f>
        <v>-180000000</v>
      </c>
      <c r="H24" s="19">
        <f>F24/H2-1</f>
        <v>-1</v>
      </c>
      <c r="I24" s="20">
        <f>F24-I2</f>
        <v>-199000000</v>
      </c>
      <c r="J24" s="19">
        <f>F24/I2-1</f>
        <v>-1</v>
      </c>
    </row>
    <row r="25" spans="1:10" x14ac:dyDescent="0.3">
      <c r="A25" s="15" t="s">
        <v>25</v>
      </c>
      <c r="B25" s="35"/>
      <c r="C25" s="35"/>
      <c r="D25" s="36"/>
      <c r="E25" s="17" t="s">
        <v>43</v>
      </c>
      <c r="F25" s="18">
        <v>0</v>
      </c>
      <c r="G25" s="18">
        <f>F25-H2</f>
        <v>-180000000</v>
      </c>
      <c r="H25" s="19">
        <f>F25/H2-1</f>
        <v>-1</v>
      </c>
      <c r="I25" s="20">
        <f>F25-I2</f>
        <v>-199000000</v>
      </c>
      <c r="J25" s="19">
        <f>F25/I2-1</f>
        <v>-1</v>
      </c>
    </row>
    <row r="26" spans="1:10" x14ac:dyDescent="0.3">
      <c r="A26" s="50" t="s">
        <v>56</v>
      </c>
      <c r="B26" s="51"/>
      <c r="C26" s="51"/>
      <c r="D26" s="52"/>
      <c r="E26" s="26" t="s">
        <v>44</v>
      </c>
      <c r="F26" s="27">
        <v>0</v>
      </c>
      <c r="G26" s="27">
        <f>F26-H2</f>
        <v>-180000000</v>
      </c>
      <c r="H26" s="28">
        <f>F26/H2-1</f>
        <v>-1</v>
      </c>
      <c r="I26" s="29">
        <f>F26-I2</f>
        <v>-199000000</v>
      </c>
      <c r="J26" s="28">
        <f>F26/I2-1</f>
        <v>-1</v>
      </c>
    </row>
    <row r="27" spans="1:10" x14ac:dyDescent="0.3">
      <c r="A27" s="53"/>
      <c r="B27" s="53"/>
      <c r="C27" s="53"/>
      <c r="D27" s="54"/>
      <c r="E27" s="21"/>
      <c r="F27" s="18">
        <v>0</v>
      </c>
      <c r="G27" s="18">
        <f>F27+-H2</f>
        <v>-180000000</v>
      </c>
      <c r="H27" s="19">
        <f>F27/H2-1</f>
        <v>-1</v>
      </c>
      <c r="I27" s="20">
        <f>F27-I2</f>
        <v>-199000000</v>
      </c>
      <c r="J27" s="19">
        <f>F27/I2-1</f>
        <v>-1</v>
      </c>
    </row>
    <row r="28" spans="1:10" x14ac:dyDescent="0.3">
      <c r="A28" s="53"/>
      <c r="B28" s="53"/>
      <c r="C28" s="53"/>
      <c r="D28" s="54"/>
      <c r="E28" s="21"/>
      <c r="F28" s="18">
        <v>0</v>
      </c>
      <c r="G28" s="18">
        <f>F28-H2</f>
        <v>-180000000</v>
      </c>
      <c r="H28" s="19">
        <f>F28/H2-1</f>
        <v>-1</v>
      </c>
      <c r="I28" s="20">
        <f>F28-I2</f>
        <v>-199000000</v>
      </c>
      <c r="J28" s="19">
        <f>F28/I2-1</f>
        <v>-1</v>
      </c>
    </row>
    <row r="29" spans="1:10" x14ac:dyDescent="0.3">
      <c r="A29" s="53"/>
      <c r="B29" s="53"/>
      <c r="C29" s="53"/>
      <c r="D29" s="54"/>
      <c r="E29" s="21"/>
      <c r="F29" s="18">
        <v>0</v>
      </c>
      <c r="G29" s="18">
        <f>F29-H2</f>
        <v>-180000000</v>
      </c>
      <c r="H29" s="19">
        <f>F29/H2-1</f>
        <v>-1</v>
      </c>
      <c r="I29" s="20">
        <f>F29-I2</f>
        <v>-199000000</v>
      </c>
      <c r="J29" s="19">
        <f>F29/I2-1</f>
        <v>-1</v>
      </c>
    </row>
    <row r="30" spans="1:10" x14ac:dyDescent="0.3">
      <c r="A30" s="53"/>
      <c r="B30" s="53"/>
      <c r="C30" s="53"/>
      <c r="D30" s="54"/>
      <c r="E30" s="21"/>
      <c r="F30" s="18">
        <v>0</v>
      </c>
      <c r="G30" s="18">
        <f>F30-H2</f>
        <v>-180000000</v>
      </c>
      <c r="H30" s="19">
        <f>F30/H2-1</f>
        <v>-1</v>
      </c>
      <c r="I30" s="20">
        <f>F30-I2</f>
        <v>-199000000</v>
      </c>
      <c r="J30" s="19">
        <f>F30/I2-1</f>
        <v>-1</v>
      </c>
    </row>
    <row r="31" spans="1:10" x14ac:dyDescent="0.3">
      <c r="A31" s="53"/>
      <c r="B31" s="53"/>
      <c r="C31" s="53"/>
      <c r="D31" s="54"/>
      <c r="E31" s="21"/>
      <c r="F31" s="18">
        <v>0</v>
      </c>
      <c r="G31" s="18">
        <f>F31-H2</f>
        <v>-180000000</v>
      </c>
      <c r="H31" s="19">
        <f>F31/H2-1</f>
        <v>-1</v>
      </c>
      <c r="I31" s="20">
        <f>F31-I2</f>
        <v>-199000000</v>
      </c>
      <c r="J31" s="19">
        <f>F31/I2-1</f>
        <v>-1</v>
      </c>
    </row>
    <row r="32" spans="1:10" x14ac:dyDescent="0.3">
      <c r="A32" s="53"/>
      <c r="B32" s="53"/>
      <c r="C32" s="53"/>
      <c r="D32" s="54"/>
      <c r="E32" s="21"/>
      <c r="F32" s="18">
        <v>0</v>
      </c>
      <c r="G32" s="18">
        <f>F32-H2</f>
        <v>-180000000</v>
      </c>
      <c r="H32" s="19">
        <f>F32/H2-1</f>
        <v>-1</v>
      </c>
      <c r="I32" s="20">
        <f>F32-I2</f>
        <v>-199000000</v>
      </c>
      <c r="J32" s="19">
        <f>F32/I2-1</f>
        <v>-1</v>
      </c>
    </row>
    <row r="33" spans="1:10" x14ac:dyDescent="0.3">
      <c r="A33" s="53"/>
      <c r="B33" s="53"/>
      <c r="C33" s="53"/>
      <c r="D33" s="54"/>
      <c r="E33" s="21"/>
      <c r="F33" s="18">
        <v>0</v>
      </c>
      <c r="G33" s="18">
        <f>F33-H2</f>
        <v>-180000000</v>
      </c>
      <c r="H33" s="19">
        <f>F33/H2-1</f>
        <v>-1</v>
      </c>
      <c r="I33" s="20">
        <f>F33-I2</f>
        <v>-199000000</v>
      </c>
      <c r="J33" s="19">
        <f>F33/I2-1</f>
        <v>-1</v>
      </c>
    </row>
    <row r="34" spans="1:10" x14ac:dyDescent="0.3">
      <c r="A34" s="53"/>
      <c r="B34" s="53"/>
      <c r="C34" s="53"/>
      <c r="D34" s="54"/>
      <c r="E34" s="21"/>
      <c r="F34" s="18">
        <v>0</v>
      </c>
      <c r="G34" s="18">
        <f>F34-H2</f>
        <v>-180000000</v>
      </c>
      <c r="H34" s="19">
        <f>F34/H2-1</f>
        <v>-1</v>
      </c>
      <c r="I34" s="20">
        <f>F34-I2</f>
        <v>-199000000</v>
      </c>
      <c r="J34" s="19">
        <f>F34/I2-1</f>
        <v>-1</v>
      </c>
    </row>
    <row r="35" spans="1:10" x14ac:dyDescent="0.3">
      <c r="A35" s="53"/>
      <c r="B35" s="53"/>
      <c r="C35" s="53"/>
      <c r="D35" s="54"/>
      <c r="E35" s="21"/>
      <c r="F35" s="18">
        <v>0</v>
      </c>
      <c r="G35" s="18">
        <f>F35-H2</f>
        <v>-180000000</v>
      </c>
      <c r="H35" s="19">
        <f>F35/H2-1</f>
        <v>-1</v>
      </c>
      <c r="I35" s="20">
        <f>F35-I2</f>
        <v>-199000000</v>
      </c>
      <c r="J35" s="19">
        <f>F35/I2-1</f>
        <v>-1</v>
      </c>
    </row>
    <row r="36" spans="1:10" x14ac:dyDescent="0.3">
      <c r="A36" s="53"/>
      <c r="B36" s="53"/>
      <c r="C36" s="53"/>
      <c r="D36" s="54"/>
      <c r="E36" s="21"/>
      <c r="F36" s="18">
        <v>0</v>
      </c>
      <c r="G36" s="18">
        <f>36-H2</f>
        <v>-179999964</v>
      </c>
      <c r="H36" s="19">
        <f>F36/H2-1</f>
        <v>-1</v>
      </c>
      <c r="I36" s="20">
        <f>F36-I2</f>
        <v>-199000000</v>
      </c>
      <c r="J36" s="19">
        <f>F36/I2-1</f>
        <v>-1</v>
      </c>
    </row>
    <row r="37" spans="1:10" x14ac:dyDescent="0.3">
      <c r="F37" s="1"/>
      <c r="G37" s="1"/>
      <c r="H37" s="8"/>
      <c r="I37" s="9"/>
      <c r="J37" s="8"/>
    </row>
    <row r="38" spans="1:10" x14ac:dyDescent="0.3">
      <c r="F38" s="1"/>
      <c r="G38" s="1"/>
      <c r="H38" s="8"/>
      <c r="J38" s="8"/>
    </row>
    <row r="39" spans="1:10" x14ac:dyDescent="0.3">
      <c r="F39" s="1"/>
      <c r="G39" s="1"/>
      <c r="H39" s="8"/>
      <c r="J39" s="8"/>
    </row>
    <row r="40" spans="1:10" x14ac:dyDescent="0.3">
      <c r="F40" s="1"/>
      <c r="G40" s="1"/>
      <c r="H40" s="8"/>
      <c r="J40" s="8"/>
    </row>
    <row r="41" spans="1:10" x14ac:dyDescent="0.3">
      <c r="F41" s="1"/>
      <c r="G41" s="1"/>
      <c r="J41" s="8"/>
    </row>
    <row r="42" spans="1:10" x14ac:dyDescent="0.3">
      <c r="F42" s="1"/>
      <c r="G42" s="1"/>
    </row>
  </sheetData>
  <dataConsolidate/>
  <mergeCells count="33">
    <mergeCell ref="B25:D25"/>
    <mergeCell ref="A13:D13"/>
    <mergeCell ref="A26:D36"/>
    <mergeCell ref="B19:D19"/>
    <mergeCell ref="B20:D20"/>
    <mergeCell ref="B21:D21"/>
    <mergeCell ref="B22:D22"/>
    <mergeCell ref="B23:D23"/>
    <mergeCell ref="B24:D24"/>
    <mergeCell ref="B18:D18"/>
    <mergeCell ref="B14:D14"/>
    <mergeCell ref="B15:D15"/>
    <mergeCell ref="B11:D11"/>
    <mergeCell ref="B16:D16"/>
    <mergeCell ref="B17:D17"/>
    <mergeCell ref="K5:L5"/>
    <mergeCell ref="M2:M5"/>
    <mergeCell ref="B9:D9"/>
    <mergeCell ref="B10:D10"/>
    <mergeCell ref="B12:D12"/>
    <mergeCell ref="G2:G4"/>
    <mergeCell ref="H2:H4"/>
    <mergeCell ref="I1:J1"/>
    <mergeCell ref="I2:J4"/>
    <mergeCell ref="K1:M1"/>
    <mergeCell ref="K2:L2"/>
    <mergeCell ref="K3:L3"/>
    <mergeCell ref="K4:L4"/>
    <mergeCell ref="B6:D6"/>
    <mergeCell ref="B7:D7"/>
    <mergeCell ref="B8:D8"/>
    <mergeCell ref="E2:E4"/>
    <mergeCell ref="F2:F4"/>
  </mergeCells>
  <phoneticPr fontId="1" type="noConversion"/>
  <pageMargins left="0.23622047244094491" right="0.23622047244094491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2021-07-11T06:14:43Z</dcterms:created>
  <dcterms:modified xsi:type="dcterms:W3CDTF">2021-07-16T06:40:00Z</dcterms:modified>
</cp:coreProperties>
</file>