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163205D-67E6-46E1-8CD7-1811F5155C0C}" xr6:coauthVersionLast="47" xr6:coauthVersionMax="47" xr10:uidLastSave="{00000000-0000-0000-0000-000000000000}"/>
  <bookViews>
    <workbookView xWindow="13815" yWindow="2325" windowWidth="2259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<sst xmlns="http://schemas.openxmlformats.org/spreadsheetml/2006/main" count="101" uniqueCount="92">
  <si>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</si>
  <si>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</si>
  <si>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</si>
  <si>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</si>
  <si>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</si>
  <si>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</si>
  <si>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</si>
  <si>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</si>
  <si>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</si>
  <si>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</si>
  <si>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</si>
  <si>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</si>
  <si>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</si>
  <si>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</si>
  <si>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</si>
  <si>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</si>
  <si>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</si>
  <si>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</si>
  <si>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</si>
  <si>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</si>
  <si>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</si>
  <si>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</si>
  <si>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</si>
  <si>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</si>
  <si>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</si>
  <si>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</si>
  <si>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</si>
  <si>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</si>
  <si>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</si>
  <si>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</si>
  <si>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</si>
  <si>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</si>
  <si>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</si>
  <si>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</si>
  <si>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</si>
  <si>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</si>
  <si>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</si>
  <si>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</si>
  <si>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</si>
  <si>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</si>
  <si>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</si>
  <si>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</si>
  <si>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</si>
  <si>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</si>
  <si>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</si>
  <si>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</si>
  <si>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</si>
  <si>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</si>
  <si>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</si>
  <si>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</si>
  <si>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</si>
  <si>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</si>
  <si>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</si>
  <si>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</si>
  <si>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</si>
  <si>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</si>
  <si>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</si>
  <si>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</si>
  <si>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</si>
  <si>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</si>
  <si>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</si>
  <si>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</si>
  <si>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</si>
  <si>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</si>
  <si>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</si>
  <si>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</si>
  <si>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</si>
  <si>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</si>
  <si>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</si>
  <si>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</si>
  <si>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</si>
  <si>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</si>
  <si>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</si>
  <si>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</si>
  <si>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</si>
  <si>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</si>
  <si>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</si>
  <si>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코어i3-12세대 12100 (엘더레이크)</t>
    <phoneticPr fontId="1" type="noConversion"/>
  </si>
  <si>
    <t>인텔 정품쿨러</t>
    <phoneticPr fontId="1" type="noConversion"/>
  </si>
  <si>
    <t>MSI PRO H610M-E DDR4  (RGB+HDMI단자)</t>
    <phoneticPr fontId="1" type="noConversion"/>
  </si>
  <si>
    <t>타무즈 DDR4-3200 CL22 (8GB)</t>
    <phoneticPr fontId="1" type="noConversion"/>
  </si>
  <si>
    <t>인텔 UHD 내장그래픽</t>
    <phoneticPr fontId="1" type="noConversion"/>
  </si>
  <si>
    <t xml:space="preserve">에너지옵티머스 EXCEL II 정격 500W 80PLUS      스탠다드 230V EU 벌크   </t>
    <phoneticPr fontId="1" type="noConversion"/>
  </si>
  <si>
    <t>Western Digital WD Blue SN5100 M.2 NVMe (1TB) (신모델)</t>
    <phoneticPr fontId="1" type="noConversion"/>
  </si>
  <si>
    <t>이태원 고객님</t>
    <phoneticPr fontId="1" type="noConversion"/>
  </si>
  <si>
    <t>앱코 U20M 큐빅 미니 (화이트)</t>
    <phoneticPr fontId="1" type="noConversion"/>
  </si>
  <si>
    <t>장패드 (두께감있는걸로 ) 서비스</t>
    <phoneticPr fontId="1" type="noConversion"/>
  </si>
  <si>
    <t>유선 키보드(화이트)+무선 마우스 (화이트)서비스</t>
    <phoneticPr fontId="1" type="noConversion"/>
  </si>
  <si>
    <t>키보드</t>
    <phoneticPr fontId="1" type="noConversion"/>
  </si>
  <si>
    <t>패드</t>
    <phoneticPr fontId="1" type="noConversion"/>
  </si>
  <si>
    <t>브리츠 R9 사운드바 (화이트)</t>
    <phoneticPr fontId="1" type="noConversion"/>
  </si>
  <si>
    <t>스피커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</si>
</sst>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45" t="s">
        <v>69</v>
      </c>
      <c r="D1" s="46"/>
      <c r="E1" s="120"/>
      <c r="F1" s="121"/>
      <c r="G1" s="121"/>
      <c r="H1" s="122"/>
    </row>
    <row r="2" spans="1:9" ht="22.5" customHeight="1">
      <c r="A2" s="14" t="s">
        <v>34</v>
      </c>
      <c r="B2" s="15">
        <v>1063322088</v>
      </c>
      <c r="C2" s="47"/>
      <c r="D2" s="48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46028</v>
      </c>
      <c r="C3" s="14" t="s">
        <v>36</v>
      </c>
      <c r="D3" s="17"/>
      <c r="E3" s="123"/>
      <c r="F3" s="124"/>
      <c r="G3" s="124"/>
      <c r="H3" s="125"/>
    </row>
    <row r="4" spans="1:9" ht="22.5" customHeight="1">
      <c r="A4" s="18" t="s">
        <v>33</v>
      </c>
      <c r="B4" s="51"/>
      <c r="C4" s="51"/>
      <c r="D4" s="52"/>
      <c r="E4" s="126"/>
      <c r="F4" s="127"/>
      <c r="G4" s="127"/>
      <c r="H4" s="128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5" t="s">
        <v>70</v>
      </c>
      <c r="B6" s="76"/>
      <c r="C6" s="64" t="s">
        <v>77</v>
      </c>
      <c r="D6" s="65"/>
      <c r="E6" s="20" t="s">
        <v>6</v>
      </c>
      <c r="F6" s="141">
        <v>220000</v>
      </c>
      <c r="G6" s="142">
        <v>1</v>
      </c>
      <c r="H6" s="34">
        <f>F6*G6</f>
        <v>220000</v>
      </c>
      <c r="I6" s="1"/>
    </row>
    <row r="7" spans="1:9" ht="24" customHeight="1">
      <c r="A7" s="77"/>
      <c r="B7" s="78"/>
      <c r="C7" s="62" t="s">
        <v>78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7"/>
      <c r="B8" s="78"/>
      <c r="C8" s="132" t="s">
        <v>79</v>
      </c>
      <c r="D8" s="133"/>
      <c r="E8" s="20" t="s">
        <v>7</v>
      </c>
      <c r="F8" s="21">
        <v>88000</v>
      </c>
      <c r="G8" s="20">
        <v>1</v>
      </c>
      <c r="H8" s="34">
        <f t="shared" si="0"/>
        <v>88000</v>
      </c>
      <c r="I8" s="1"/>
    </row>
    <row r="9" spans="1:9" ht="37.5" customHeight="1">
      <c r="A9" s="77"/>
      <c r="B9" s="78"/>
      <c r="C9" s="62" t="s">
        <v>80</v>
      </c>
      <c r="D9" s="63"/>
      <c r="E9" s="20" t="s">
        <v>8</v>
      </c>
      <c r="F9" s="141">
        <v>90000</v>
      </c>
      <c r="G9" s="142">
        <v>2</v>
      </c>
      <c r="H9" s="34">
        <f t="shared" si="0"/>
        <v>180000</v>
      </c>
      <c r="I9" s="1"/>
    </row>
    <row r="10" spans="1:9" ht="24" customHeight="1">
      <c r="A10" s="77"/>
      <c r="B10" s="78"/>
      <c r="C10" s="62" t="s">
        <v>81</v>
      </c>
      <c r="D10" s="63"/>
      <c r="E10" s="20" t="s">
        <v>9</v>
      </c>
      <c r="F10" s="21">
        <v>0</v>
      </c>
      <c r="G10" s="20"/>
      <c r="H10" s="34">
        <f t="shared" si="0"/>
        <v>0</v>
      </c>
      <c r="I10" s="1"/>
    </row>
    <row r="11" spans="1:9" ht="24" customHeight="1">
      <c r="A11" s="77"/>
      <c r="B11" s="78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6" t="s">
        <v>83</v>
      </c>
      <c r="D12" s="67"/>
      <c r="E12" s="20" t="s">
        <v>10</v>
      </c>
      <c r="F12" s="141">
        <v>190000</v>
      </c>
      <c r="G12" s="142">
        <v>1</v>
      </c>
      <c r="H12" s="34">
        <f t="shared" si="0"/>
        <v>190000</v>
      </c>
      <c r="I12" s="1"/>
    </row>
    <row r="13" spans="1:9" ht="31.5" customHeight="1">
      <c r="A13" s="77"/>
      <c r="B13" s="78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6" t="s">
        <v>85</v>
      </c>
      <c r="D14" s="57"/>
      <c r="E14" s="20" t="s">
        <v>62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77"/>
      <c r="B15" s="78"/>
      <c r="C15" s="56" t="s">
        <v>82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7"/>
      <c r="B16" s="78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71</v>
      </c>
      <c r="D17" s="6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72</v>
      </c>
      <c r="D18" s="6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61</v>
      </c>
      <c r="B21" s="80"/>
      <c r="C21" s="53" t="s">
        <v>12</v>
      </c>
      <c r="D21" s="53"/>
      <c r="E21" s="70">
        <f>SUM(H6:H20)</f>
        <v>833000</v>
      </c>
      <c r="F21" s="70"/>
      <c r="G21" s="39">
        <v>1</v>
      </c>
      <c r="H21" s="131" t="s">
        <v>76</v>
      </c>
      <c r="I21" s="1"/>
    </row>
    <row r="22" spans="1:9" ht="12.75" customHeight="1">
      <c r="A22" s="81"/>
      <c r="B22" s="82"/>
      <c r="C22" s="53"/>
      <c r="D22" s="53"/>
      <c r="E22" s="70">
        <f>E21*G21</f>
        <v>833000</v>
      </c>
      <c r="F22" s="70"/>
      <c r="G22" s="70"/>
      <c r="H22" s="131"/>
      <c r="I22" s="1"/>
    </row>
    <row r="23" spans="1:9" ht="12.75" customHeight="1">
      <c r="A23" s="81"/>
      <c r="B23" s="82"/>
      <c r="C23" s="53"/>
      <c r="D23" s="53"/>
      <c r="E23" s="70"/>
      <c r="F23" s="70"/>
      <c r="G23" s="70"/>
      <c r="H23" s="131"/>
      <c r="I23" s="1"/>
    </row>
    <row r="24" spans="1:9" ht="17.25" customHeight="1">
      <c r="A24" s="81"/>
      <c r="B24" s="82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99" t="s">
        <v>90</v>
      </c>
      <c r="D25" s="100"/>
      <c r="E25" s="41" t="s">
        <v>91</v>
      </c>
      <c r="F25" s="37">
        <v>20000</v>
      </c>
      <c r="G25" s="38">
        <v>1</v>
      </c>
      <c r="H25" s="42">
        <f>F25*G25</f>
        <v>20000</v>
      </c>
      <c r="I25" s="1"/>
    </row>
    <row r="26" spans="1:9" ht="25.15" customHeight="1">
      <c r="A26" s="105" t="s">
        <v>68</v>
      </c>
      <c r="B26" s="106"/>
      <c r="C26" s="86" t="s">
        <v>87</v>
      </c>
      <c r="D26" s="86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7"/>
      <c r="B27" s="108"/>
      <c r="C27" s="86" t="s">
        <v>86</v>
      </c>
      <c r="D27" s="86"/>
      <c r="E27" s="41" t="s">
        <v>89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7"/>
      <c r="B28" s="108"/>
      <c r="C28" s="86"/>
      <c r="D28" s="86"/>
      <c r="E28" s="41"/>
      <c r="F28" s="37"/>
      <c r="G28" s="38"/>
      <c r="H28" s="42">
        <f t="shared" si="1"/>
        <v>0</v>
      </c>
      <c r="I28" s="1"/>
    </row>
    <row r="29" spans="1:9">
      <c r="A29" s="107"/>
      <c r="B29" s="108"/>
      <c r="C29" s="86"/>
      <c r="D29" s="86"/>
      <c r="E29" s="41"/>
      <c r="F29" s="37"/>
      <c r="G29" s="38"/>
      <c r="H29" s="42">
        <f t="shared" si="1"/>
        <v>0</v>
      </c>
      <c r="I29" s="1"/>
    </row>
    <row r="30" spans="1:9">
      <c r="A30" s="107"/>
      <c r="B30" s="108"/>
      <c r="C30" s="86"/>
      <c r="D30" s="86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6"/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1">
        <f>SUM(H25:H31)</f>
        <v>20000</v>
      </c>
      <c r="F34" s="72"/>
      <c r="G34" s="72"/>
      <c r="H34" s="129" t="s">
        <v>75</v>
      </c>
      <c r="I34" s="1"/>
    </row>
    <row r="35" spans="1:9" ht="14.25" customHeight="1">
      <c r="A35" s="113"/>
      <c r="B35" s="114"/>
      <c r="C35" s="95"/>
      <c r="D35" s="96"/>
      <c r="E35" s="73"/>
      <c r="F35" s="74"/>
      <c r="G35" s="74"/>
      <c r="H35" s="130"/>
      <c r="I35" s="1"/>
    </row>
    <row r="36" spans="1:9" ht="16.5" customHeight="1">
      <c r="A36" s="103" t="s">
        <v>27</v>
      </c>
      <c r="B36" s="104"/>
      <c r="C36" s="91" t="b">
        <f>IF(F38="카드+현금",Sheet3!C11,IF(F38="현금+카드",Sheet3!C4))</f>
        <v>0</v>
      </c>
      <c r="D36" s="92"/>
      <c r="E36" s="26" t="s">
        <v>74</v>
      </c>
      <c r="F36" s="136">
        <f>SUM(E22,E34)</f>
        <v>853000</v>
      </c>
      <c r="G36" s="136"/>
      <c r="H36" s="27" t="s">
        <v>14</v>
      </c>
      <c r="I36" s="1"/>
    </row>
    <row r="37" spans="1:9" ht="16.5" customHeight="1">
      <c r="A37" s="103" t="s">
        <v>26</v>
      </c>
      <c r="B37" s="104"/>
      <c r="C37" s="89" t="b">
        <f>IF(F38="카드+현금",Sheet3!C9,IF(F38="현금+카드",Sheet3!C6))</f>
        <v>0</v>
      </c>
      <c r="D37" s="90"/>
      <c r="E37" s="26" t="s">
        <v>15</v>
      </c>
      <c r="F37" s="134">
        <f>F36*1.1-F36</f>
        <v>85300.000000000116</v>
      </c>
      <c r="G37" s="135"/>
      <c r="H37" s="28"/>
      <c r="I37" s="1"/>
    </row>
    <row r="38" spans="1:9" ht="17.25" customHeight="1">
      <c r="A38" s="103" t="s">
        <v>22</v>
      </c>
      <c r="B38" s="104"/>
      <c r="C38" s="91"/>
      <c r="D38" s="92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 t="s">
        <v>60</v>
      </c>
      <c r="F39" s="138"/>
      <c r="G39" s="139"/>
      <c r="H39" s="140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7">
        <f>IF(F38="현금(이체X)",F36,IF(F38="웹결제",ROUND(Sheet2!B7,-4),IF(F38="이체 및 현금영수증",F36+F36*10%,IF(F38="이체 및 세금계산서",F36+F36*10%,IF(F38="이체 및 세금계산서",F36+F36*10%,)))))-F39</f>
        <v>938300</v>
      </c>
      <c r="G40" s="13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3"/>
      <c r="B43" s="43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853000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388300.00000000006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853000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853000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853000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2025-12-12T02:52:16Z</cp:lastPrinted>
  <dcterms:created xsi:type="dcterms:W3CDTF">2019-03-28T03:58:09Z</dcterms:created>
  <dcterms:modified xsi:type="dcterms:W3CDTF">2026-01-06T02:37:48Z</dcterms:modified>
</cp:coreProperties>
</file>