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88B40F95-1BA8-4F1F-BAAE-2A87D550D5E6}" xr6:coauthVersionLast="47" xr6:coauthVersionMax="47" xr10:uidLastSave="{00000000-0000-0000-0000-000000000000}"/>
  <bookViews>
    <workbookView xWindow="17460" yWindow="2610" windowWidth="1737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<sst xmlns="http://schemas.openxmlformats.org/spreadsheetml/2006/main" count="86" uniqueCount="77">
  <si>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</si>
  <si>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</si>
  <si>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</si>
  <si>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</si>
  <si>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</si>
  <si>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</si>
  <si>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</si>
  <si>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</si>
  <si>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</si>
  <si>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</si>
  <si>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</si>
  <si>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</si>
  <si>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</si>
  <si>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</si>
  <si>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</si>
  <si>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</si>
  <si>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</si>
  <si>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</si>
  <si>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</si>
  <si>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</si>
  <si>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</si>
  <si>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</si>
  <si>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</si>
  <si>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</si>
  <si>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</si>
  <si>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</si>
  <si>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</si>
  <si>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</si>
  <si>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</si>
  <si>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</si>
  <si>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</si>
  <si>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</si>
  <si>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</si>
  <si>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</si>
  <si>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</si>
  <si>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</si>
  <si>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</si>
  <si>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</si>
  <si>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</si>
  <si>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</si>
  <si>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</si>
  <si>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</si>
  <si>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</si>
  <si>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</si>
  <si>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</si>
  <si>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</si>
  <si>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</si>
  <si>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</si>
  <si>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</si>
  <si>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</si>
  <si>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</si>
  <si>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</si>
  <si>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</si>
  <si>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</si>
  <si>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</si>
  <si>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</si>
  <si>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</si>
  <si>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</si>
  <si>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</si>
  <si>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</si>
  <si>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</si>
  <si>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</si>
  <si>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</si>
  <si>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</si>
  <si>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</si>
  <si>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</si>
  <si>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</si>
  <si>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</si>
  <si>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</si>
  <si>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</si>
  <si>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노트북</t>
    <phoneticPr fontId="1" type="noConversion"/>
  </si>
  <si>
    <t>레이크팰리스 (노트북견적서)</t>
    <phoneticPr fontId="1" type="noConversion"/>
  </si>
  <si>
    <t xml:space="preserve">회의+사무+ 문서와 엑셀작업  </t>
    <phoneticPr fontId="1" type="noConversion"/>
  </si>
  <si>
    <t>HP 15-fd0212TU i3-1315U (8G/512GB/FD</t>
    <phoneticPr fontId="1" type="noConversion"/>
  </si>
  <si>
    <t>배송비</t>
    <phoneticPr fontId="1" type="noConversion"/>
  </si>
  <si>
    <t>드라이버설치</t>
    <phoneticPr fontId="1" type="noConversion"/>
  </si>
  <si>
    <t>운영체제(OS):(프리도스)/ (15.6인치) / 1920x1080(FHD) / 250nit / CPU 인텔 / i3-13세대  i3-1315U (1.2GHz) / 헥사코어(2P+4E) / 램 DDR4 / 램 용량: 8GB / 3200MHz / 램 교체: 가능 /내장그래픽/ M.2(NVMe)512GB / 네트워크 무선랜: 802.11ax(Wi-Fi 6) / HDMI / 웹캠(HD) / 단자 USB-C: 1개 / USB-A: 2개 / 부가기능 TPM / 웹캠OFF 지원 /무게: 1.59kg / 색상: 화이트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</si>
</sst>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9" borderId="0" xfId="0" applyFill="1">
      <alignment vertical="center"/>
    </xf>
    <xf numFmtId="179" fontId="0" fillId="4" borderId="0" xfId="0" applyNumberFormat="1" applyFill="1">
      <alignment vertical="center"/>
    </xf>
    <xf numFmtId="179" fontId="4" fillId="8" borderId="0" xfId="0" applyNumberFormat="1" applyFont="1" applyFill="1">
      <alignment vertical="center"/>
    </xf>
    <xf numFmtId="179" fontId="0" fillId="9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7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</xf>
    <xf numFmtId="176" fontId="9" fillId="3" borderId="3" xfId="0" applyNumberFormat="1" applyFont="1" applyFill="1" applyBorder="1" applyProtection="1">
      <alignment vertical="center"/>
    </xf>
    <xf numFmtId="176" fontId="9" fillId="6" borderId="1" xfId="0" applyNumberFormat="1" applyFont="1" applyFill="1" applyBorder="1" applyProtection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7" borderId="5" xfId="0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 applyProtection="1">
      <alignment horizontal="center" vertical="center"/>
    </xf>
    <xf numFmtId="176" fontId="9" fillId="5" borderId="5" xfId="0" applyNumberFormat="1" applyFont="1" applyFill="1" applyBorder="1" applyAlignment="1" applyProtection="1">
      <alignment horizontal="center" vertical="center"/>
    </xf>
    <xf numFmtId="176" fontId="9" fillId="5" borderId="9" xfId="0" applyNumberFormat="1" applyFont="1" applyFill="1" applyBorder="1" applyAlignment="1" applyProtection="1">
      <alignment horizontal="center" vertical="center"/>
    </xf>
    <xf numFmtId="176" fontId="9" fillId="5" borderId="10" xfId="0" applyNumberFormat="1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 applyProtection="1">
      <alignment horizontal="center" vertical="center"/>
    </xf>
    <xf numFmtId="178" fontId="13" fillId="6" borderId="6" xfId="0" applyNumberFormat="1" applyFont="1" applyFill="1" applyBorder="1" applyAlignment="1" applyProtection="1">
      <alignment horizontal="center" vertical="center"/>
    </xf>
    <xf numFmtId="178" fontId="13" fillId="6" borderId="9" xfId="0" applyNumberFormat="1" applyFont="1" applyFill="1" applyBorder="1" applyAlignment="1" applyProtection="1">
      <alignment horizontal="center" vertical="center"/>
    </xf>
    <xf numFmtId="178" fontId="13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 applyProtection="1">
      <alignment horizontal="center" vertical="center"/>
    </xf>
    <xf numFmtId="176" fontId="9" fillId="2" borderId="5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  <xf numFmtId="176" fontId="9" fillId="6" borderId="1" xfId="0" applyNumberFormat="1" applyFont="1" applyFill="1" applyBorder="1" applyAlignment="1" applyProtection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10" borderId="2" xfId="0" applyFont="1" applyFill="1" applyBorder="1" applyAlignment="1" applyProtection="1">
      <alignment horizontal="center" vertical="center"/>
      <protection locked="0"/>
    </xf>
    <xf numFmtId="0" fontId="9" fillId="10" borderId="3" xfId="0" applyFont="1" applyFill="1" applyBorder="1" applyAlignment="1" applyProtection="1">
      <alignment horizontal="center" vertical="center"/>
      <protection locked="0"/>
    </xf>
    <xf numFmtId="0" fontId="9" fillId="10" borderId="14" xfId="0" applyFont="1" applyFill="1" applyBorder="1" applyAlignment="1" applyProtection="1">
      <alignment horizontal="center" vertical="center"/>
      <protection locked="0"/>
    </xf>
    <xf numFmtId="0" fontId="7" fillId="10" borderId="14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7" fillId="10" borderId="4" xfId="0" applyFont="1" applyFill="1" applyBorder="1" applyAlignment="1" applyProtection="1">
      <alignment horizontal="center" vertical="center" wrapText="1"/>
      <protection locked="0"/>
    </xf>
    <xf numFmtId="0" fontId="7" fillId="10" borderId="6" xfId="0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wrapText="1"/>
      <protection locked="0"/>
    </xf>
    <xf numFmtId="0" fontId="12" fillId="10" borderId="6" xfId="0" applyFont="1" applyFill="1" applyBorder="1" applyAlignment="1" applyProtection="1">
      <alignment horizontal="center" wrapText="1"/>
      <protection locked="0"/>
    </xf>
    <xf numFmtId="0" fontId="12" fillId="10" borderId="7" xfId="0" applyFont="1" applyFill="1" applyBorder="1" applyAlignment="1" applyProtection="1">
      <alignment horizontal="center" wrapText="1"/>
      <protection locked="0"/>
    </xf>
    <xf numFmtId="0" fontId="12" fillId="10" borderId="8" xfId="0" applyFont="1" applyFill="1" applyBorder="1" applyAlignment="1" applyProtection="1">
      <alignment horizontal="center" wrapText="1"/>
      <protection locked="0"/>
    </xf>
    <xf numFmtId="0" fontId="12" fillId="10" borderId="9" xfId="0" applyFont="1" applyFill="1" applyBorder="1" applyAlignment="1" applyProtection="1">
      <alignment horizontal="center" wrapText="1"/>
      <protection locked="0"/>
    </xf>
    <xf numFmtId="0" fontId="12" fillId="10" borderId="11" xfId="0" applyFont="1" applyFill="1" applyBorder="1" applyAlignment="1" applyProtection="1">
      <alignment horizontal="center" wrapText="1"/>
      <protection locked="0"/>
    </xf>
    <xf numFmtId="0" fontId="9" fillId="10" borderId="4" xfId="0" applyFont="1" applyFill="1" applyBorder="1" applyAlignment="1" applyProtection="1">
      <alignment horizontal="center" vertical="center" wrapText="1"/>
      <protection locked="0"/>
    </xf>
    <xf numFmtId="0" fontId="9" fillId="10" borderId="6" xfId="0" applyFont="1" applyFill="1" applyBorder="1" applyAlignment="1" applyProtection="1">
      <alignment horizontal="center" vertical="center" wrapText="1"/>
      <protection locked="0"/>
    </xf>
    <xf numFmtId="0" fontId="9" fillId="10" borderId="7" xfId="0" applyFont="1" applyFill="1" applyBorder="1" applyAlignment="1" applyProtection="1">
      <alignment horizontal="center" vertical="center" wrapText="1"/>
      <protection locked="0"/>
    </xf>
    <xf numFmtId="0" fontId="9" fillId="10" borderId="8" xfId="0" applyFont="1" applyFill="1" applyBorder="1" applyAlignment="1" applyProtection="1">
      <alignment horizontal="center" vertical="center" wrapText="1"/>
      <protection locked="0"/>
    </xf>
    <xf numFmtId="0" fontId="9" fillId="10" borderId="9" xfId="0" applyFont="1" applyFill="1" applyBorder="1" applyAlignment="1" applyProtection="1">
      <alignment horizontal="center" vertical="center" wrapText="1"/>
      <protection locked="0"/>
    </xf>
    <xf numFmtId="0" fontId="9" fillId="10" borderId="11" xfId="0" applyFont="1" applyFill="1" applyBorder="1" applyAlignment="1" applyProtection="1">
      <alignment horizontal="center" vertical="center" wrapText="1"/>
      <protection locked="0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6" xfId="0" applyFont="1" applyFill="1" applyBorder="1" applyAlignment="1" applyProtection="1">
      <alignment horizontal="center" vertical="center" wrapText="1"/>
      <protection locked="0"/>
    </xf>
    <xf numFmtId="0" fontId="5" fillId="10" borderId="7" xfId="0" applyFont="1" applyFill="1" applyBorder="1" applyAlignment="1" applyProtection="1">
      <alignment horizontal="center" vertical="center" wrapText="1"/>
      <protection locked="0"/>
    </xf>
    <xf numFmtId="0" fontId="5" fillId="10" borderId="8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71</v>
      </c>
      <c r="C1" s="141"/>
      <c r="D1" s="142"/>
      <c r="E1" s="99"/>
      <c r="F1" s="100"/>
      <c r="G1" s="100"/>
      <c r="H1" s="101"/>
    </row>
    <row r="2" spans="1:9" ht="22.5" customHeight="1">
      <c r="A2" s="14" t="s">
        <v>34</v>
      </c>
      <c r="B2" s="15"/>
      <c r="C2" s="143"/>
      <c r="D2" s="144"/>
      <c r="E2" s="102"/>
      <c r="F2" s="103"/>
      <c r="G2" s="103"/>
      <c r="H2" s="104"/>
    </row>
    <row r="3" spans="1:9" ht="22.5" customHeight="1">
      <c r="A3" s="14" t="s">
        <v>35</v>
      </c>
      <c r="B3" s="16">
        <f ca="1">TODAY()</f>
        <v>45954</v>
      </c>
      <c r="C3" s="14" t="s">
        <v>36</v>
      </c>
      <c r="D3" s="17"/>
      <c r="E3" s="102"/>
      <c r="F3" s="103"/>
      <c r="G3" s="103"/>
      <c r="H3" s="104"/>
    </row>
    <row r="4" spans="1:9" ht="22.5" customHeight="1">
      <c r="A4" s="18" t="s">
        <v>33</v>
      </c>
      <c r="B4" s="47" t="s">
        <v>72</v>
      </c>
      <c r="C4" s="47"/>
      <c r="D4" s="48"/>
      <c r="E4" s="105"/>
      <c r="F4" s="106"/>
      <c r="G4" s="106"/>
      <c r="H4" s="107"/>
    </row>
    <row r="5" spans="1:9">
      <c r="A5" s="45" t="s">
        <v>0</v>
      </c>
      <c r="B5" s="46"/>
      <c r="C5" s="45" t="s">
        <v>5</v>
      </c>
      <c r="D5" s="46"/>
      <c r="E5" s="19" t="s">
        <v>1</v>
      </c>
      <c r="F5" s="19"/>
      <c r="G5" s="19"/>
      <c r="H5" s="19" t="s">
        <v>4</v>
      </c>
    </row>
    <row r="6" spans="1:9" ht="24" customHeight="1">
      <c r="A6" s="125"/>
      <c r="B6" s="126"/>
      <c r="C6" s="56"/>
      <c r="D6" s="57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27"/>
      <c r="B7" s="128"/>
      <c r="C7" s="56"/>
      <c r="D7" s="57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27"/>
      <c r="B8" s="128"/>
      <c r="C8" s="111"/>
      <c r="D8" s="112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27"/>
      <c r="B9" s="128"/>
      <c r="C9" s="56"/>
      <c r="D9" s="57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27"/>
      <c r="B10" s="128"/>
      <c r="C10" s="56"/>
      <c r="D10" s="57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27"/>
      <c r="B11" s="128"/>
      <c r="C11" s="58"/>
      <c r="D11" s="5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27"/>
      <c r="B12" s="128"/>
      <c r="C12" s="60"/>
      <c r="D12" s="57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27"/>
      <c r="B13" s="128"/>
      <c r="C13" s="52"/>
      <c r="D13" s="5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27"/>
      <c r="B14" s="128"/>
      <c r="C14" s="52"/>
      <c r="D14" s="53"/>
      <c r="E14" s="20" t="s">
        <v>61</v>
      </c>
      <c r="F14" s="21"/>
      <c r="G14" s="20"/>
      <c r="H14" s="34">
        <f t="shared" si="0"/>
        <v>0</v>
      </c>
      <c r="I14" s="1"/>
    </row>
    <row r="15" spans="1:9" ht="24" customHeight="1">
      <c r="A15" s="127"/>
      <c r="B15" s="128"/>
      <c r="C15" s="52"/>
      <c r="D15" s="53"/>
      <c r="E15" s="20" t="s">
        <v>62</v>
      </c>
      <c r="F15" s="21"/>
      <c r="G15" s="20"/>
      <c r="H15" s="34">
        <f t="shared" si="0"/>
        <v>0</v>
      </c>
      <c r="I15" s="1"/>
    </row>
    <row r="16" spans="1:9" ht="24" customHeight="1">
      <c r="A16" s="127"/>
      <c r="B16" s="128"/>
      <c r="C16" s="54"/>
      <c r="D16" s="55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27"/>
      <c r="B17" s="128"/>
      <c r="C17" s="120"/>
      <c r="D17" s="121"/>
      <c r="E17" s="23" t="s">
        <v>64</v>
      </c>
      <c r="F17" s="24"/>
      <c r="G17" s="23"/>
      <c r="H17" s="34">
        <f t="shared" si="0"/>
        <v>0</v>
      </c>
      <c r="I17" s="1"/>
    </row>
    <row r="18" spans="1:9">
      <c r="A18" s="127"/>
      <c r="B18" s="128"/>
      <c r="C18" s="122"/>
      <c r="D18" s="121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27"/>
      <c r="B19" s="128"/>
      <c r="C19" s="123"/>
      <c r="D19" s="124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27"/>
      <c r="B20" s="128"/>
      <c r="C20" s="50"/>
      <c r="D20" s="5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29"/>
      <c r="B21" s="130"/>
      <c r="C21" s="49" t="s">
        <v>12</v>
      </c>
      <c r="D21" s="49"/>
      <c r="E21" s="61">
        <f>SUM(H6:H20)</f>
        <v>0</v>
      </c>
      <c r="F21" s="61"/>
      <c r="G21" s="39"/>
      <c r="H21" s="110" t="s">
        <v>69</v>
      </c>
      <c r="I21" s="1"/>
    </row>
    <row r="22" spans="1:9" ht="12.75" customHeight="1">
      <c r="A22" s="131"/>
      <c r="B22" s="132"/>
      <c r="C22" s="49"/>
      <c r="D22" s="49"/>
      <c r="E22" s="61">
        <f>E21*G21</f>
        <v>0</v>
      </c>
      <c r="F22" s="61"/>
      <c r="G22" s="61"/>
      <c r="H22" s="110"/>
      <c r="I22" s="1"/>
    </row>
    <row r="23" spans="1:9" ht="12.75" customHeight="1">
      <c r="A23" s="131"/>
      <c r="B23" s="132"/>
      <c r="C23" s="49"/>
      <c r="D23" s="49"/>
      <c r="E23" s="61"/>
      <c r="F23" s="61"/>
      <c r="G23" s="61"/>
      <c r="H23" s="110"/>
      <c r="I23" s="1"/>
    </row>
    <row r="24" spans="1:9" ht="17.25" customHeight="1">
      <c r="A24" s="131"/>
      <c r="B24" s="132"/>
      <c r="C24" s="82" t="s">
        <v>17</v>
      </c>
      <c r="D24" s="83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33"/>
      <c r="B25" s="134"/>
      <c r="C25" s="84" t="s">
        <v>73</v>
      </c>
      <c r="D25" s="85"/>
      <c r="E25" s="41" t="s">
        <v>70</v>
      </c>
      <c r="F25" s="37">
        <v>495000</v>
      </c>
      <c r="G25" s="38">
        <v>1</v>
      </c>
      <c r="H25" s="42">
        <f>F25*G25</f>
        <v>495000</v>
      </c>
      <c r="I25" s="1"/>
    </row>
    <row r="26" spans="1:9" ht="25.15" customHeight="1">
      <c r="A26" s="135"/>
      <c r="B26" s="136"/>
      <c r="C26" s="66" t="s">
        <v>76</v>
      </c>
      <c r="D26" s="67"/>
      <c r="E26" s="41" t="s">
        <v>75</v>
      </c>
      <c r="F26" s="37">
        <v>50000</v>
      </c>
      <c r="G26" s="38">
        <v>1</v>
      </c>
      <c r="H26" s="42">
        <f>F26*G26</f>
        <v>50000</v>
      </c>
      <c r="I26" s="1"/>
    </row>
    <row r="27" spans="1:9">
      <c r="A27" s="137"/>
      <c r="B27" s="138"/>
      <c r="C27" s="68"/>
      <c r="D27" s="69"/>
      <c r="E27" s="41" t="s">
        <v>74</v>
      </c>
      <c r="F27" s="37"/>
      <c r="G27" s="38">
        <v>1</v>
      </c>
      <c r="H27" s="42">
        <f t="shared" ref="H27:H33" si="1">F27*G27</f>
        <v>0</v>
      </c>
      <c r="I27" s="1"/>
    </row>
    <row r="28" spans="1:9">
      <c r="A28" s="137"/>
      <c r="B28" s="138"/>
      <c r="C28" s="68"/>
      <c r="D28" s="69"/>
      <c r="E28" s="41"/>
      <c r="F28" s="37"/>
      <c r="G28" s="38"/>
      <c r="H28" s="42">
        <f t="shared" si="1"/>
        <v>0</v>
      </c>
      <c r="I28" s="1"/>
    </row>
    <row r="29" spans="1:9">
      <c r="A29" s="137"/>
      <c r="B29" s="138"/>
      <c r="C29" s="68"/>
      <c r="D29" s="69"/>
      <c r="E29" s="41"/>
      <c r="F29" s="37"/>
      <c r="G29" s="38"/>
      <c r="H29" s="42">
        <f t="shared" si="1"/>
        <v>0</v>
      </c>
      <c r="I29" s="1"/>
    </row>
    <row r="30" spans="1:9">
      <c r="A30" s="137"/>
      <c r="B30" s="138"/>
      <c r="C30" s="68"/>
      <c r="D30" s="69"/>
      <c r="E30" s="41"/>
      <c r="F30" s="37"/>
      <c r="G30" s="38"/>
      <c r="H30" s="42">
        <f t="shared" si="1"/>
        <v>0</v>
      </c>
      <c r="I30" s="1"/>
    </row>
    <row r="31" spans="1:9">
      <c r="A31" s="137"/>
      <c r="B31" s="138"/>
      <c r="C31" s="70"/>
      <c r="D31" s="71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37"/>
      <c r="B32" s="138"/>
      <c r="C32" s="86"/>
      <c r="D32" s="87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39"/>
      <c r="B33" s="140"/>
      <c r="C33" s="86"/>
      <c r="D33" s="87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90" t="s">
        <v>24</v>
      </c>
      <c r="B34" s="91"/>
      <c r="C34" s="78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79"/>
      <c r="E34" s="62">
        <f>SUM(H25:H31)</f>
        <v>545000</v>
      </c>
      <c r="F34" s="63"/>
      <c r="G34" s="63"/>
      <c r="H34" s="108" t="s">
        <v>68</v>
      </c>
      <c r="I34" s="1"/>
    </row>
    <row r="35" spans="1:9" ht="14.25" customHeight="1">
      <c r="A35" s="92"/>
      <c r="B35" s="93"/>
      <c r="C35" s="80"/>
      <c r="D35" s="81"/>
      <c r="E35" s="64"/>
      <c r="F35" s="65"/>
      <c r="G35" s="65"/>
      <c r="H35" s="109"/>
      <c r="I35" s="1"/>
    </row>
    <row r="36" spans="1:9" ht="16.5" customHeight="1">
      <c r="A36" s="88" t="s">
        <v>27</v>
      </c>
      <c r="B36" s="89"/>
      <c r="C36" s="76" t="b">
        <f>IF(F38="카드+현금",Sheet3!C11,IF(F38="현금+카드",Sheet3!C4))</f>
        <v>0</v>
      </c>
      <c r="D36" s="77"/>
      <c r="E36" s="26" t="s">
        <v>67</v>
      </c>
      <c r="F36" s="115">
        <f>SUM(E22,E34)</f>
        <v>545000</v>
      </c>
      <c r="G36" s="115"/>
      <c r="H36" s="27" t="s">
        <v>14</v>
      </c>
      <c r="I36" s="1"/>
    </row>
    <row r="37" spans="1:9" ht="16.5" customHeight="1">
      <c r="A37" s="88" t="s">
        <v>26</v>
      </c>
      <c r="B37" s="89"/>
      <c r="C37" s="74" t="b">
        <f>IF(F38="카드+현금",Sheet3!C9,IF(F38="현금+카드",Sheet3!C6))</f>
        <v>0</v>
      </c>
      <c r="D37" s="75"/>
      <c r="E37" s="26" t="s">
        <v>15</v>
      </c>
      <c r="F37" s="113">
        <f>F36*1.1-F36</f>
        <v>54500</v>
      </c>
      <c r="G37" s="114"/>
      <c r="H37" s="28"/>
      <c r="I37" s="1"/>
    </row>
    <row r="38" spans="1:9" ht="17.25" customHeight="1">
      <c r="A38" s="88" t="s">
        <v>22</v>
      </c>
      <c r="B38" s="89"/>
      <c r="C38" s="76"/>
      <c r="D38" s="77"/>
      <c r="E38" s="26" t="s">
        <v>21</v>
      </c>
      <c r="F38" s="72" t="s">
        <v>59</v>
      </c>
      <c r="G38" s="73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90" t="s">
        <v>23</v>
      </c>
      <c r="B39" s="91"/>
      <c r="C39" s="95">
        <f>SUM(C36:C37)-C38</f>
        <v>0</v>
      </c>
      <c r="D39" s="96"/>
      <c r="E39" s="29" t="s">
        <v>60</v>
      </c>
      <c r="F39" s="117"/>
      <c r="G39" s="118"/>
      <c r="H39" s="119"/>
      <c r="I39" s="1"/>
    </row>
    <row r="40" spans="1:9" ht="20.25" customHeight="1">
      <c r="A40" s="92"/>
      <c r="B40" s="93"/>
      <c r="C40" s="97"/>
      <c r="D40" s="98"/>
      <c r="E40" s="30" t="s">
        <v>16</v>
      </c>
      <c r="F40" s="116">
        <f>IF(F38="현금(이체X)",F36,IF(F38="웹결제",ROUND(Sheet2!B7,-4),IF(F38="이체 및 현금영수증",F36+F36*10%,IF(F38="이체 및 세금계산서",F36+F36*10%,IF(F38="이체 및 세금계산서",F36+F36*10%,)))))-F39</f>
        <v>599500</v>
      </c>
      <c r="G40" s="11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94"/>
      <c r="F42" s="94"/>
      <c r="G42" s="94"/>
      <c r="H42" s="94"/>
      <c r="I42" s="1"/>
    </row>
    <row r="43" spans="1:9">
      <c r="A43" s="43"/>
      <c r="B43" s="43"/>
      <c r="C43" s="1"/>
      <c r="D43" s="1"/>
      <c r="E43" s="94"/>
      <c r="F43" s="94"/>
      <c r="G43" s="94"/>
      <c r="H43" s="94"/>
      <c r="I43" s="1"/>
    </row>
    <row r="44" spans="1:9">
      <c r="C44" s="1"/>
      <c r="D44" s="1"/>
      <c r="E44" s="94"/>
      <c r="F44" s="94"/>
      <c r="G44" s="94"/>
      <c r="H44" s="9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formatCells="0" selectLockedCells="1"/>
  <mergeCells count="52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545000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49500.000000000007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545000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545000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545000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2025-10-24T08:34:52Z</dcterms:modified>
</cp:coreProperties>
</file>