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A580C2D-2BBA-421E-8A07-957A2C952856}" xr6:coauthVersionLast="47" xr6:coauthVersionMax="47" xr10:uidLastSave="{00000000-0000-0000-0000-000000000000}"/>
  <bookViews>
    <workbookView xWindow="135" yWindow="120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<sst xmlns="http://schemas.openxmlformats.org/spreadsheetml/2006/main" count="103" uniqueCount="94">
  <si>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</si>
  <si>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</si>
  <si>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</si>
  <si>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</si>
  <si>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</si>
  <si>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</si>
  <si>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</si>
  <si>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</si>
  <si>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</si>
  <si>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</si>
  <si>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</si>
  <si>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</si>
  <si>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</si>
  <si>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</si>
  <si>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</si>
  <si>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</si>
  <si>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</si>
  <si>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</si>
  <si>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</si>
  <si>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</si>
  <si>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</si>
  <si>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</si>
  <si>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</si>
  <si>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</si>
  <si>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</si>
  <si>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</si>
  <si>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</si>
  <si>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</si>
  <si>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</si>
  <si>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</si>
  <si>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</si>
  <si>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</si>
  <si>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</si>
  <si>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</si>
  <si>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</si>
  <si>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</si>
  <si>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</si>
  <si>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</si>
  <si>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</si>
  <si>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</si>
  <si>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</si>
  <si>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</si>
  <si>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</si>
  <si>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</si>
  <si>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</si>
  <si>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</si>
  <si>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</si>
  <si>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</si>
  <si>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</si>
  <si>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</si>
  <si>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</si>
  <si>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</si>
  <si>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</si>
  <si>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</si>
  <si>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</si>
  <si>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</si>
  <si>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</si>
  <si>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</si>
  <si>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</si>
  <si>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</si>
  <si>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</si>
  <si>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</si>
  <si>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</si>
  <si>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</si>
  <si>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</si>
  <si>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</si>
  <si>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</si>
  <si>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</si>
  <si>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</si>
  <si>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</si>
  <si>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</si>
  <si>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</si>
  <si>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</si>
  <si>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</si>
  <si>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</si>
  <si>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</si>
  <si>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</si>
  <si>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라이젠3-4세대 5300G (세잔) (멀티팩 정품)</t>
    <phoneticPr fontId="1" type="noConversion"/>
  </si>
  <si>
    <t>AMD 내장그래픽</t>
    <phoneticPr fontId="1" type="noConversion"/>
  </si>
  <si>
    <t>DAVEN V200 (블랙)</t>
    <phoneticPr fontId="1" type="noConversion"/>
  </si>
  <si>
    <t>에너지옵티머스 EXCEL II 500W 80PLUS스탠다드 230V EU  5년보증</t>
    <phoneticPr fontId="1" type="noConversion"/>
  </si>
  <si>
    <t xml:space="preserve">AMD 정품쿨러 </t>
    <phoneticPr fontId="1" type="noConversion"/>
  </si>
  <si>
    <t xml:space="preserve">GIGABYTE A520M K V2  </t>
    <phoneticPr fontId="1" type="noConversion"/>
  </si>
  <si>
    <t>타무즈 DDR4-3200 CL22 (8GB)                        ( 가격이 많이 인상되었습니다.)</t>
    <phoneticPr fontId="1" type="noConversion"/>
  </si>
  <si>
    <t>마이크론 NVME 2400 512GB</t>
    <phoneticPr fontId="1" type="noConversion"/>
  </si>
  <si>
    <t>MSI MP252L850 IPS 100 시력보호 무결점</t>
    <phoneticPr fontId="1" type="noConversion"/>
  </si>
  <si>
    <t>삼성전자 S24C310</t>
    <phoneticPr fontId="1" type="noConversion"/>
  </si>
  <si>
    <t>선택1.모니터</t>
    <phoneticPr fontId="1" type="noConversion"/>
  </si>
  <si>
    <t>선택2.모니터</t>
    <phoneticPr fontId="1" type="noConversion"/>
  </si>
  <si>
    <t>스피커 +키보드마우스셋트= 서비스</t>
    <phoneticPr fontId="1" type="noConversion"/>
  </si>
  <si>
    <t>마우스패드 서비스</t>
    <phoneticPr fontId="1" type="noConversion"/>
  </si>
  <si>
    <t>키보드</t>
    <phoneticPr fontId="1" type="noConversion"/>
  </si>
  <si>
    <t>패드</t>
    <phoneticPr fontId="1" type="noConversion"/>
  </si>
  <si>
    <t xml:space="preserve">박병훈님 가정용(다산)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</si>
</sst>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93</v>
      </c>
      <c r="C1" s="124" t="s">
        <v>69</v>
      </c>
      <c r="D1" s="125"/>
      <c r="E1" s="56"/>
      <c r="F1" s="57"/>
      <c r="G1" s="57"/>
      <c r="H1" s="58"/>
    </row>
    <row r="2" spans="1:9" ht="22.5" customHeight="1">
      <c r="A2" s="14" t="s">
        <v>34</v>
      </c>
      <c r="B2" s="15">
        <v>1044361660</v>
      </c>
      <c r="C2" s="126"/>
      <c r="D2" s="127"/>
      <c r="E2" s="59"/>
      <c r="F2" s="60"/>
      <c r="G2" s="60"/>
      <c r="H2" s="61"/>
    </row>
    <row r="3" spans="1:9" ht="22.5" customHeight="1">
      <c r="A3" s="14" t="s">
        <v>35</v>
      </c>
      <c r="B3" s="16">
        <f ca="1">TODAY()</f>
        <v>45959</v>
      </c>
      <c r="C3" s="14" t="s">
        <v>36</v>
      </c>
      <c r="D3" s="17"/>
      <c r="E3" s="59"/>
      <c r="F3" s="60"/>
      <c r="G3" s="60"/>
      <c r="H3" s="61"/>
    </row>
    <row r="4" spans="1:9" ht="22.5" customHeight="1">
      <c r="A4" s="18" t="s">
        <v>33</v>
      </c>
      <c r="B4" s="128"/>
      <c r="C4" s="128"/>
      <c r="D4" s="129"/>
      <c r="E4" s="62"/>
      <c r="F4" s="63"/>
      <c r="G4" s="63"/>
      <c r="H4" s="64"/>
    </row>
    <row r="5" spans="1:9">
      <c r="A5" s="68" t="s">
        <v>0</v>
      </c>
      <c r="B5" s="69"/>
      <c r="C5" s="68" t="s">
        <v>5</v>
      </c>
      <c r="D5" s="69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70" t="s">
        <v>77</v>
      </c>
      <c r="D6" s="71"/>
      <c r="E6" s="20" t="s">
        <v>6</v>
      </c>
      <c r="F6" s="21">
        <v>118000</v>
      </c>
      <c r="G6" s="20">
        <v>1</v>
      </c>
      <c r="H6" s="34">
        <f>F6*G6</f>
        <v>118000</v>
      </c>
      <c r="I6" s="1"/>
    </row>
    <row r="7" spans="1:9" ht="24" customHeight="1">
      <c r="A7" s="110"/>
      <c r="B7" s="111"/>
      <c r="C7" s="70" t="s">
        <v>81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82</v>
      </c>
      <c r="D8" s="73"/>
      <c r="E8" s="20" t="s">
        <v>7</v>
      </c>
      <c r="F8" s="21">
        <v>65000</v>
      </c>
      <c r="G8" s="20">
        <v>1</v>
      </c>
      <c r="H8" s="34">
        <f t="shared" si="0"/>
        <v>65000</v>
      </c>
      <c r="I8" s="1"/>
    </row>
    <row r="9" spans="1:9" ht="37.5" customHeight="1">
      <c r="A9" s="110"/>
      <c r="B9" s="111"/>
      <c r="C9" s="70" t="s">
        <v>83</v>
      </c>
      <c r="D9" s="71"/>
      <c r="E9" s="20" t="s">
        <v>8</v>
      </c>
      <c r="F9" s="21">
        <v>35000</v>
      </c>
      <c r="G9" s="20">
        <v>1</v>
      </c>
      <c r="H9" s="34">
        <f t="shared" si="0"/>
        <v>35000</v>
      </c>
      <c r="I9" s="1"/>
    </row>
    <row r="10" spans="1:9" ht="24" customHeight="1">
      <c r="A10" s="110"/>
      <c r="B10" s="111"/>
      <c r="C10" s="70" t="s">
        <v>78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70"/>
      <c r="D11" s="71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9" t="s">
        <v>84</v>
      </c>
      <c r="D12" s="71"/>
      <c r="E12" s="20" t="s">
        <v>10</v>
      </c>
      <c r="F12" s="21">
        <v>58000</v>
      </c>
      <c r="G12" s="20">
        <v>1</v>
      </c>
      <c r="H12" s="34">
        <f t="shared" si="0"/>
        <v>58000</v>
      </c>
      <c r="I12" s="1"/>
    </row>
    <row r="13" spans="1:9" ht="31.5" customHeight="1">
      <c r="A13" s="110"/>
      <c r="B13" s="111"/>
      <c r="C13" s="133"/>
      <c r="D13" s="134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3" t="s">
        <v>79</v>
      </c>
      <c r="D14" s="134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10"/>
      <c r="B15" s="111"/>
      <c r="C15" s="133" t="s">
        <v>80</v>
      </c>
      <c r="D15" s="134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110"/>
      <c r="B16" s="111"/>
      <c r="C16" s="135"/>
      <c r="D16" s="136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40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7" t="s">
        <v>73</v>
      </c>
      <c r="D19" s="138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1"/>
      <c r="D20" s="132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30" t="s">
        <v>12</v>
      </c>
      <c r="D21" s="130"/>
      <c r="E21" s="103">
        <f>SUM(H6:H20)</f>
        <v>413000</v>
      </c>
      <c r="F21" s="103"/>
      <c r="G21" s="39">
        <v>1</v>
      </c>
      <c r="H21" s="67" t="s">
        <v>76</v>
      </c>
      <c r="I21" s="1"/>
    </row>
    <row r="22" spans="1:9" ht="12.75" customHeight="1">
      <c r="A22" s="114"/>
      <c r="B22" s="115"/>
      <c r="C22" s="130"/>
      <c r="D22" s="130"/>
      <c r="E22" s="103">
        <f>E21*G21</f>
        <v>413000</v>
      </c>
      <c r="F22" s="103"/>
      <c r="G22" s="103"/>
      <c r="H22" s="67"/>
      <c r="I22" s="1"/>
    </row>
    <row r="23" spans="1:9" ht="12.75" customHeight="1">
      <c r="A23" s="114"/>
      <c r="B23" s="115"/>
      <c r="C23" s="130"/>
      <c r="D23" s="130"/>
      <c r="E23" s="103"/>
      <c r="F23" s="103"/>
      <c r="G23" s="103"/>
      <c r="H23" s="67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3" t="s">
        <v>87</v>
      </c>
      <c r="F25" s="44">
        <v>95000</v>
      </c>
      <c r="G25" s="38">
        <v>1</v>
      </c>
      <c r="H25" s="42">
        <f>F25*G25</f>
        <v>95000</v>
      </c>
      <c r="I25" s="1"/>
    </row>
    <row r="26" spans="1:9" ht="25.15" customHeight="1">
      <c r="A26" s="83" t="s">
        <v>68</v>
      </c>
      <c r="B26" s="84"/>
      <c r="C26" s="120" t="s">
        <v>86</v>
      </c>
      <c r="D26" s="120"/>
      <c r="E26" s="43" t="s">
        <v>88</v>
      </c>
      <c r="F26" s="44">
        <v>135000</v>
      </c>
      <c r="G26" s="38"/>
      <c r="H26" s="42">
        <f>F26*G26</f>
        <v>0</v>
      </c>
      <c r="I26" s="1"/>
    </row>
    <row r="27" spans="1:9">
      <c r="A27" s="85"/>
      <c r="B27" s="86"/>
      <c r="C27" s="121"/>
      <c r="D27" s="121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1" t="s">
        <v>89</v>
      </c>
      <c r="D28" s="121"/>
      <c r="E28" s="41" t="s">
        <v>91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5"/>
      <c r="B29" s="86"/>
      <c r="C29" s="121" t="s">
        <v>90</v>
      </c>
      <c r="D29" s="121"/>
      <c r="E29" s="41" t="s">
        <v>92</v>
      </c>
      <c r="F29" s="37">
        <v>0</v>
      </c>
      <c r="G29" s="38">
        <v>1</v>
      </c>
      <c r="H29" s="42">
        <f t="shared" si="1"/>
        <v>0</v>
      </c>
      <c r="I29" s="1"/>
    </row>
    <row r="30" spans="1:9">
      <c r="A30" s="85"/>
      <c r="B30" s="86"/>
      <c r="C30" s="121"/>
      <c r="D30" s="121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1"/>
      <c r="D31" s="121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6" t="s">
        <v>24</v>
      </c>
      <c r="B34" s="47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95000</v>
      </c>
      <c r="F34" s="105"/>
      <c r="G34" s="105"/>
      <c r="H34" s="65" t="s">
        <v>75</v>
      </c>
      <c r="I34" s="1"/>
    </row>
    <row r="35" spans="1:9" ht="14.25" customHeight="1">
      <c r="A35" s="48"/>
      <c r="B35" s="49"/>
      <c r="C35" s="95"/>
      <c r="D35" s="96"/>
      <c r="E35" s="106"/>
      <c r="F35" s="107"/>
      <c r="G35" s="107"/>
      <c r="H35" s="66"/>
      <c r="I35" s="1"/>
    </row>
    <row r="36" spans="1:9" ht="16.5" customHeight="1">
      <c r="A36" s="81" t="s">
        <v>27</v>
      </c>
      <c r="B36" s="82"/>
      <c r="C36" s="50" t="b">
        <f>IF(F38="카드+현금",Sheet3!C11,IF(F38="현금+카드",Sheet3!C4))</f>
        <v>0</v>
      </c>
      <c r="D36" s="51"/>
      <c r="E36" s="26" t="s">
        <v>74</v>
      </c>
      <c r="F36" s="76">
        <f>SUM(E22,E34)</f>
        <v>508000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50800</v>
      </c>
      <c r="G37" s="75"/>
      <c r="H37" s="28"/>
      <c r="I37" s="1"/>
    </row>
    <row r="38" spans="1:9" ht="17.25" customHeight="1">
      <c r="A38" s="81" t="s">
        <v>22</v>
      </c>
      <c r="B38" s="82"/>
      <c r="C38" s="50"/>
      <c r="D38" s="51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6" t="s">
        <v>23</v>
      </c>
      <c r="B39" s="47"/>
      <c r="C39" s="52">
        <f>SUM(C36:C37)-C38</f>
        <v>0</v>
      </c>
      <c r="D39" s="53"/>
      <c r="E39" s="29" t="s">
        <v>60</v>
      </c>
      <c r="F39" s="78"/>
      <c r="G39" s="79"/>
      <c r="H39" s="80"/>
      <c r="I39" s="1"/>
    </row>
    <row r="40" spans="1:9" ht="20.25" customHeight="1">
      <c r="A40" s="48"/>
      <c r="B40" s="49"/>
      <c r="C40" s="54"/>
      <c r="D40" s="55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558800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3" t="s">
        <v>43</v>
      </c>
      <c r="G41" s="123"/>
      <c r="H41" s="33">
        <f>F40-(F37+F36)</f>
        <v>0</v>
      </c>
      <c r="I41" s="1"/>
    </row>
    <row r="42" spans="1:9" ht="16.5" customHeight="1">
      <c r="B42" s="11"/>
      <c r="C42" s="1"/>
      <c r="D42" s="1"/>
      <c r="E42" s="45"/>
      <c r="F42" s="45"/>
      <c r="G42" s="45"/>
      <c r="H42" s="45"/>
      <c r="I42" s="1"/>
    </row>
    <row r="43" spans="1:9">
      <c r="A43" s="122"/>
      <c r="B43" s="122"/>
      <c r="C43" s="1"/>
      <c r="D43" s="1"/>
      <c r="E43" s="45"/>
      <c r="F43" s="45"/>
      <c r="G43" s="45"/>
      <c r="H43" s="45"/>
      <c r="I43" s="1"/>
    </row>
    <row r="44" spans="1:9">
      <c r="C44" s="1"/>
      <c r="D44" s="1"/>
      <c r="E44" s="45"/>
      <c r="F44" s="45"/>
      <c r="G44" s="45"/>
      <c r="H44" s="4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2" t="s">
        <v>54</v>
      </c>
      <c r="B3" s="122"/>
      <c r="C3" s="122"/>
      <c r="E3" t="s">
        <v>47</v>
      </c>
      <c r="F3">
        <f>Sheet1!F36</f>
        <v>508000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8800</v>
      </c>
      <c r="D6" t="s">
        <v>50</v>
      </c>
    </row>
    <row r="8" spans="1:7">
      <c r="A8" s="122" t="s">
        <v>55</v>
      </c>
      <c r="B8" s="122"/>
      <c r="C8" s="122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507999.99999999994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508000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508000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2025-10-23T07:11:53Z</cp:lastPrinted>
  <dcterms:created xsi:type="dcterms:W3CDTF">2019-03-28T03:58:09Z</dcterms:created>
  <dcterms:modified xsi:type="dcterms:W3CDTF">2025-10-29T05:21:01Z</dcterms:modified>
</cp:coreProperties>
</file>