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78B27EC-6989-4B9D-A1EB-BC66B4CCE00F}" xr6:coauthVersionLast="47" xr6:coauthVersionMax="47" xr10:uidLastSave="{00000000-0000-0000-0000-000000000000}"/>
  <bookViews>
    <workbookView xWindow="6795" yWindow="4590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<sst xmlns="http://schemas.openxmlformats.org/spreadsheetml/2006/main" count="100" uniqueCount="90">
  <si>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</si>
  <si>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</si>
  <si>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</si>
  <si>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</si>
  <si>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</si>
  <si>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</si>
  <si>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</si>
  <si>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</si>
  <si>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</si>
  <si>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</si>
  <si>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</si>
  <si>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</si>
  <si>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</si>
  <si>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</si>
  <si>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</si>
  <si>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</si>
  <si>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</si>
  <si>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</si>
  <si>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</si>
  <si>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</si>
  <si>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</si>
  <si>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</si>
  <si>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</si>
  <si>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</si>
  <si>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</si>
  <si>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</si>
  <si>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</si>
  <si>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</si>
  <si>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</si>
  <si>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</si>
  <si>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</si>
  <si>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</si>
  <si>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</si>
  <si>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</si>
  <si>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</si>
  <si>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</si>
  <si>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</si>
  <si>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</si>
  <si>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</si>
  <si>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</si>
  <si>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</si>
  <si>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</si>
  <si>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</si>
  <si>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</si>
  <si>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</si>
  <si>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</si>
  <si>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</si>
  <si>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</si>
  <si>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</si>
  <si>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</si>
  <si>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</si>
  <si>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</si>
  <si>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</si>
  <si>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</si>
  <si>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</si>
  <si>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</si>
  <si>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</si>
  <si>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</si>
  <si>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</si>
  <si>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</si>
  <si>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</si>
  <si>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</si>
  <si>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</si>
  <si>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</si>
  <si>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</si>
  <si>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</si>
  <si>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</si>
  <si>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</si>
  <si>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</si>
  <si>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</si>
  <si>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</si>
  <si>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</si>
  <si>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</si>
  <si>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</si>
  <si>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</si>
  <si>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</si>
  <si>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</si>
  <si>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 (랩터레이크 리프레시) (밸류팩 정품)</t>
    <phoneticPr fontId="1" type="noConversion"/>
  </si>
  <si>
    <t>DEEPCOOL AG400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</si>
  <si>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</si>
  <si>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</si>
  <si>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SK하이닉스 Gold P42 M.2 NVMe (1TB)</t>
    <phoneticPr fontId="1" type="noConversion"/>
  </si>
  <si>
    <t>DAVEN D4 MESH (블랙)</t>
    <phoneticPr fontId="1" type="noConversion"/>
  </si>
  <si>
    <t>KangGun (채널고객님)</t>
    <phoneticPr fontId="1" type="noConversion"/>
  </si>
  <si>
    <t>MSI 지포스 RTX 3050 벤투스 2X  OC D6 6GB</t>
    <phoneticPr fontId="1" type="noConversion"/>
  </si>
  <si>
    <t>마이크로닉스 Classic II 풀체인지 600W 80PLUS브론즈 ATX3.1</t>
    <phoneticPr fontId="1" type="noConversion"/>
  </si>
  <si>
    <t>가정용 이지만 32인치이상 모니터 듀얼 사용 하시고 , 멀티창 많이띄우고 작업</t>
    <phoneticPr fontId="1" type="noConversion"/>
  </si>
  <si>
    <t>LG전자 32U631A</t>
    <phoneticPr fontId="1" type="noConversion"/>
  </si>
  <si>
    <t>모니터</t>
    <phoneticPr fontId="1" type="noConversion"/>
  </si>
  <si>
    <t>한성컴퓨터 TFG32Q10P QHD IPS 100 무결점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</si>
</sst>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9" zoomScaleNormal="100" zoomScaleSheetLayoutView="100" workbookViewId="0">
      <selection activeCell="F29" sqref="F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20"/>
      <c r="F1" s="121"/>
      <c r="G1" s="121"/>
      <c r="H1" s="122"/>
    </row>
    <row r="2" spans="1:9" ht="22.5" customHeight="1">
      <c r="A2" s="14" t="s">
        <v>34</v>
      </c>
      <c r="B2" s="15"/>
      <c r="C2" s="47"/>
      <c r="D2" s="48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45945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1" t="s">
        <v>86</v>
      </c>
      <c r="C4" s="51"/>
      <c r="D4" s="52"/>
      <c r="E4" s="126"/>
      <c r="F4" s="127"/>
      <c r="G4" s="127"/>
      <c r="H4" s="128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5" t="s">
        <v>70</v>
      </c>
      <c r="B6" s="76"/>
      <c r="C6" s="62" t="s">
        <v>77</v>
      </c>
      <c r="D6" s="63"/>
      <c r="E6" s="20" t="s">
        <v>6</v>
      </c>
      <c r="F6" s="21">
        <v>260000</v>
      </c>
      <c r="G6" s="20">
        <v>1</v>
      </c>
      <c r="H6" s="34">
        <f>F6*G6</f>
        <v>260000</v>
      </c>
      <c r="I6" s="1"/>
    </row>
    <row r="7" spans="1:9" ht="24" customHeight="1">
      <c r="A7" s="77"/>
      <c r="B7" s="78"/>
      <c r="C7" s="62" t="s">
        <v>78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7"/>
      <c r="B8" s="78"/>
      <c r="C8" s="132" t="s">
        <v>79</v>
      </c>
      <c r="D8" s="133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7"/>
      <c r="B9" s="78"/>
      <c r="C9" s="62" t="s">
        <v>80</v>
      </c>
      <c r="D9" s="63"/>
      <c r="E9" s="20" t="s">
        <v>8</v>
      </c>
      <c r="F9" s="21">
        <v>69000</v>
      </c>
      <c r="G9" s="20">
        <v>2</v>
      </c>
      <c r="H9" s="34">
        <f t="shared" si="0"/>
        <v>138000</v>
      </c>
      <c r="I9" s="1"/>
    </row>
    <row r="10" spans="1:9" ht="24" customHeight="1">
      <c r="A10" s="77"/>
      <c r="B10" s="78"/>
      <c r="C10" s="62" t="s">
        <v>84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7"/>
      <c r="B11" s="78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6" t="s">
        <v>81</v>
      </c>
      <c r="D12" s="67"/>
      <c r="E12" s="20" t="s">
        <v>10</v>
      </c>
      <c r="F12" s="21">
        <v>142000</v>
      </c>
      <c r="G12" s="20">
        <v>1</v>
      </c>
      <c r="H12" s="34">
        <f t="shared" si="0"/>
        <v>142000</v>
      </c>
      <c r="I12" s="1"/>
    </row>
    <row r="13" spans="1:9" ht="31.5" customHeight="1">
      <c r="A13" s="77"/>
      <c r="B13" s="78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6" t="s">
        <v>82</v>
      </c>
      <c r="D14" s="57"/>
      <c r="E14" s="20" t="s">
        <v>62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77"/>
      <c r="B15" s="78"/>
      <c r="C15" s="56" t="s">
        <v>85</v>
      </c>
      <c r="D15" s="57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7"/>
      <c r="B16" s="78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71</v>
      </c>
      <c r="D17" s="6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72</v>
      </c>
      <c r="D18" s="6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61</v>
      </c>
      <c r="B21" s="80"/>
      <c r="C21" s="53" t="s">
        <v>12</v>
      </c>
      <c r="D21" s="53"/>
      <c r="E21" s="70">
        <f>SUM(H6:H20)</f>
        <v>1086000</v>
      </c>
      <c r="F21" s="70"/>
      <c r="G21" s="39">
        <v>1</v>
      </c>
      <c r="H21" s="131" t="s">
        <v>76</v>
      </c>
      <c r="I21" s="1"/>
    </row>
    <row r="22" spans="1:9" ht="12.75" customHeight="1">
      <c r="A22" s="81"/>
      <c r="B22" s="82"/>
      <c r="C22" s="53"/>
      <c r="D22" s="53"/>
      <c r="E22" s="70">
        <f>E21*G21</f>
        <v>1086000</v>
      </c>
      <c r="F22" s="70"/>
      <c r="G22" s="70"/>
      <c r="H22" s="131"/>
      <c r="I22" s="1"/>
    </row>
    <row r="23" spans="1:9" ht="12.75" customHeight="1">
      <c r="A23" s="81"/>
      <c r="B23" s="82"/>
      <c r="C23" s="53"/>
      <c r="D23" s="53"/>
      <c r="E23" s="70"/>
      <c r="F23" s="70"/>
      <c r="G23" s="70"/>
      <c r="H23" s="131"/>
      <c r="I23" s="1"/>
    </row>
    <row r="24" spans="1:9" ht="17.25" customHeight="1">
      <c r="A24" s="81"/>
      <c r="B24" s="82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105" t="s">
        <v>68</v>
      </c>
      <c r="B26" s="106"/>
      <c r="C26" s="86"/>
      <c r="D26" s="86"/>
      <c r="E26" s="41"/>
      <c r="F26" s="37"/>
      <c r="G26" s="38"/>
      <c r="H26" s="42">
        <f>F26*G26</f>
        <v>0</v>
      </c>
      <c r="I26" s="1"/>
    </row>
    <row r="27" spans="1:9">
      <c r="A27" s="107"/>
      <c r="B27" s="108"/>
      <c r="C27" s="86"/>
      <c r="D27" s="86"/>
      <c r="E27" s="41"/>
      <c r="F27" s="37"/>
      <c r="G27" s="38"/>
      <c r="H27" s="42">
        <f t="shared" ref="H27:H33" si="1">F27*G27</f>
        <v>0</v>
      </c>
      <c r="I27" s="1"/>
    </row>
    <row r="28" spans="1:9">
      <c r="A28" s="107"/>
      <c r="B28" s="108"/>
      <c r="C28" s="86" t="s">
        <v>87</v>
      </c>
      <c r="D28" s="86"/>
      <c r="E28" s="41" t="s">
        <v>88</v>
      </c>
      <c r="F28" s="37">
        <v>350000</v>
      </c>
      <c r="G28" s="38"/>
      <c r="H28" s="42">
        <f t="shared" si="1"/>
        <v>0</v>
      </c>
      <c r="I28" s="1"/>
    </row>
    <row r="29" spans="1:9">
      <c r="A29" s="107"/>
      <c r="B29" s="108"/>
      <c r="C29" s="86" t="s">
        <v>89</v>
      </c>
      <c r="D29" s="86"/>
      <c r="E29" s="41" t="s">
        <v>88</v>
      </c>
      <c r="F29" s="37">
        <v>235000</v>
      </c>
      <c r="G29" s="38"/>
      <c r="H29" s="42">
        <f t="shared" si="1"/>
        <v>0</v>
      </c>
      <c r="I29" s="1"/>
    </row>
    <row r="30" spans="1:9">
      <c r="A30" s="107"/>
      <c r="B30" s="108"/>
      <c r="C30" s="86"/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1">
        <f>SUM(H25:H31)</f>
        <v>0</v>
      </c>
      <c r="F34" s="72"/>
      <c r="G34" s="72"/>
      <c r="H34" s="129" t="s">
        <v>75</v>
      </c>
      <c r="I34" s="1"/>
    </row>
    <row r="35" spans="1:9" ht="14.25" customHeight="1">
      <c r="A35" s="113"/>
      <c r="B35" s="114"/>
      <c r="C35" s="95"/>
      <c r="D35" s="96"/>
      <c r="E35" s="73"/>
      <c r="F35" s="74"/>
      <c r="G35" s="74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74</v>
      </c>
      <c r="F36" s="136">
        <f>SUM(E22,E34)</f>
        <v>1086000</v>
      </c>
      <c r="G36" s="136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4">
        <f>F36*1.1-F36</f>
        <v>108600</v>
      </c>
      <c r="G37" s="135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60</v>
      </c>
      <c r="F39" s="138"/>
      <c r="G39" s="139"/>
      <c r="H39" s="140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7">
        <f>IF(F38="현금(이체X)",F36,IF(F38="웹결제",ROUND(Sheet2!B7,-4),IF(F38="이체 및 현금영수증",F36+F36*10%,IF(F38="이체 및 세금계산서",F36+F36*10%,IF(F38="이체 및 세금계산서",F36+F36*10%,)))))-F39</f>
        <v>1194600</v>
      </c>
      <c r="G40" s="13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3"/>
      <c r="B43" s="43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1086000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644600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1086000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1086000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1086000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2025-10-15T01:50:29Z</cp:lastPrinted>
  <dcterms:created xsi:type="dcterms:W3CDTF">2019-03-28T03:58:09Z</dcterms:created>
  <dcterms:modified xsi:type="dcterms:W3CDTF">2025-10-15T04:50:30Z</dcterms:modified>
</cp:coreProperties>
</file>