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85FE398-A7D4-4CBD-8863-76A29EA4A919}" xr6:coauthVersionLast="47" xr6:coauthVersionMax="47" xr10:uidLastSave="{00000000-0000-0000-0000-000000000000}"/>
  <bookViews>
    <workbookView xWindow="1545" yWindow="138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<sst xmlns="http://schemas.openxmlformats.org/spreadsheetml/2006/main" count="108" uniqueCount="98">
  <si>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</si>
  <si>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</si>
  <si>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</si>
  <si>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</si>
  <si>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</si>
  <si>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</si>
  <si>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</si>
  <si>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</si>
  <si>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</si>
  <si>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</si>
  <si>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</si>
  <si>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</si>
  <si>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</si>
  <si>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</si>
  <si>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</si>
  <si>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</si>
  <si>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</si>
  <si>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</si>
  <si>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</si>
  <si>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</si>
  <si>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</si>
  <si>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</si>
  <si>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</si>
  <si>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</si>
  <si>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</si>
  <si>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</si>
  <si>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</si>
  <si>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</si>
  <si>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</si>
  <si>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</si>
  <si>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</si>
  <si>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</si>
  <si>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</si>
  <si>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</si>
  <si>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</si>
  <si>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</si>
  <si>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</si>
  <si>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</si>
  <si>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</si>
  <si>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</si>
  <si>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</si>
  <si>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</si>
  <si>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</si>
  <si>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</si>
  <si>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</si>
  <si>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</si>
  <si>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</si>
  <si>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</si>
  <si>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</si>
  <si>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</si>
  <si>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</si>
  <si>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</si>
  <si>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</si>
  <si>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</si>
  <si>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</si>
  <si>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</si>
  <si>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</si>
  <si>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</si>
  <si>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</si>
  <si>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</si>
  <si>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</si>
  <si>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</si>
  <si>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</si>
  <si>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</si>
  <si>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</si>
  <si>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</si>
  <si>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</si>
  <si>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</si>
  <si>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</si>
  <si>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</si>
  <si>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</si>
  <si>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</si>
  <si>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</si>
  <si>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</si>
  <si>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</si>
  <si>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</si>
  <si>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</si>
  <si>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인텔정품쿨러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</si>
  <si>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</si>
  <si>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</si>
  <si>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GT1030 에어로 ITX OC D4 2GB</t>
    <phoneticPr fontId="1" type="noConversion"/>
  </si>
  <si>
    <t>마이크로닉스 SG-400D12S</t>
    <phoneticPr fontId="1" type="noConversion"/>
  </si>
  <si>
    <t>삼성전자 990 EVO Plus M.2 NVMe (1TB)</t>
    <phoneticPr fontId="1" type="noConversion"/>
  </si>
  <si>
    <t>삼성전자 S27C310</t>
    <phoneticPr fontId="1" type="noConversion"/>
  </si>
  <si>
    <t>삼성전자 S24C310</t>
    <phoneticPr fontId="1" type="noConversion"/>
  </si>
  <si>
    <t>EFM ipTIME AX2000UA 무선랜카드</t>
    <phoneticPr fontId="1" type="noConversion"/>
  </si>
  <si>
    <t>DVI TO HDMI</t>
    <phoneticPr fontId="1" type="noConversion"/>
  </si>
  <si>
    <t>마우스패드</t>
    <phoneticPr fontId="1" type="noConversion"/>
  </si>
  <si>
    <t>모니터</t>
    <phoneticPr fontId="1" type="noConversion"/>
  </si>
  <si>
    <t>랜카드</t>
    <phoneticPr fontId="1" type="noConversion"/>
  </si>
  <si>
    <t>케이블</t>
    <phoneticPr fontId="1" type="noConversion"/>
  </si>
  <si>
    <t>패드</t>
    <phoneticPr fontId="1" type="noConversion"/>
  </si>
  <si>
    <t>키보드</t>
    <phoneticPr fontId="1" type="noConversion"/>
  </si>
  <si>
    <t>주식회사 바이오가드(포토+일러)</t>
    <phoneticPr fontId="1" type="noConversion"/>
  </si>
  <si>
    <t>010) 2794-6241</t>
    <phoneticPr fontId="1" type="noConversion"/>
  </si>
  <si>
    <t>인텔 코어i5-14세대 14400F                                  (랩터레이크 리프레시)  단가인상 되었습니다!!!!</t>
    <phoneticPr fontId="1" type="noConversion"/>
  </si>
  <si>
    <t>mk 키보드 무선셋트 블랙 서비스</t>
    <phoneticPr fontId="1" type="noConversion"/>
  </si>
  <si>
    <t>DAVEN V200 (블랙)-&gt;재고부족 ~                              화이트로 가격 동일 맟춰드리기로 안내드림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</si>
</sst>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93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 t="s">
        <v>94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95</v>
      </c>
      <c r="D6" s="69"/>
      <c r="E6" s="20" t="s">
        <v>6</v>
      </c>
      <c r="F6" s="21">
        <v>220000</v>
      </c>
      <c r="G6" s="20">
        <v>1</v>
      </c>
      <c r="H6" s="34">
        <f>F6*G6</f>
        <v>220000</v>
      </c>
      <c r="I6" s="1"/>
    </row>
    <row r="7" spans="1:9" ht="24" customHeight="1">
      <c r="A7" s="110"/>
      <c r="B7" s="111"/>
      <c r="C7" s="70" t="s">
        <v>77</v>
      </c>
      <c r="D7" s="71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10"/>
      <c r="B8" s="111"/>
      <c r="C8" s="72" t="s">
        <v>78</v>
      </c>
      <c r="D8" s="73"/>
      <c r="E8" s="20" t="s">
        <v>7</v>
      </c>
      <c r="F8" s="21">
        <v>87000</v>
      </c>
      <c r="G8" s="20">
        <v>1</v>
      </c>
      <c r="H8" s="34">
        <f t="shared" si="0"/>
        <v>87000</v>
      </c>
      <c r="I8" s="1"/>
    </row>
    <row r="9" spans="1:9" ht="37.5" customHeight="1">
      <c r="A9" s="110"/>
      <c r="B9" s="111"/>
      <c r="C9" s="70" t="s">
        <v>79</v>
      </c>
      <c r="D9" s="71"/>
      <c r="E9" s="20" t="s">
        <v>8</v>
      </c>
      <c r="F9" s="21">
        <v>50000</v>
      </c>
      <c r="G9" s="20">
        <v>2</v>
      </c>
      <c r="H9" s="34">
        <f t="shared" si="0"/>
        <v>100000</v>
      </c>
      <c r="I9" s="1"/>
    </row>
    <row r="10" spans="1:9" ht="24" customHeight="1">
      <c r="A10" s="110"/>
      <c r="B10" s="111"/>
      <c r="C10" s="70" t="s">
        <v>80</v>
      </c>
      <c r="D10" s="71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10"/>
      <c r="B11" s="111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10"/>
      <c r="B12" s="111"/>
      <c r="C12" s="140" t="s">
        <v>82</v>
      </c>
      <c r="D12" s="71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110"/>
      <c r="B13" s="111"/>
      <c r="C13" s="132"/>
      <c r="D13" s="133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10"/>
      <c r="B14" s="111"/>
      <c r="C14" s="142" t="s">
        <v>97</v>
      </c>
      <c r="D14" s="143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10"/>
      <c r="B15" s="111"/>
      <c r="C15" s="132" t="s">
        <v>81</v>
      </c>
      <c r="D15" s="133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10"/>
      <c r="B16" s="111"/>
      <c r="C16" s="134"/>
      <c r="D16" s="135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10"/>
      <c r="B17" s="111"/>
      <c r="C17" s="141" t="s">
        <v>71</v>
      </c>
      <c r="D17" s="119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10"/>
      <c r="B18" s="111"/>
      <c r="C18" s="118" t="s">
        <v>72</v>
      </c>
      <c r="D18" s="119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10"/>
      <c r="B19" s="111"/>
      <c r="C19" s="136" t="s">
        <v>73</v>
      </c>
      <c r="D19" s="137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769000</v>
      </c>
      <c r="F21" s="103"/>
      <c r="G21" s="39">
        <v>1</v>
      </c>
      <c r="H21" s="65" t="s">
        <v>76</v>
      </c>
      <c r="I21" s="1"/>
    </row>
    <row r="22" spans="1:9" ht="12.75" customHeight="1">
      <c r="A22" s="114"/>
      <c r="B22" s="115"/>
      <c r="C22" s="129"/>
      <c r="D22" s="129"/>
      <c r="E22" s="103">
        <f>E21*G21</f>
        <v>769000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6"/>
      <c r="B25" s="117"/>
      <c r="C25" s="99" t="s">
        <v>83</v>
      </c>
      <c r="D25" s="100"/>
      <c r="E25" s="41" t="s">
        <v>88</v>
      </c>
      <c r="F25" s="37">
        <v>159000</v>
      </c>
      <c r="G25" s="38">
        <v>1</v>
      </c>
      <c r="H25" s="42">
        <f>F25*G25</f>
        <v>159000</v>
      </c>
      <c r="I25" s="1"/>
    </row>
    <row r="26" spans="1:9" ht="25.15" customHeight="1">
      <c r="A26" s="83" t="s">
        <v>68</v>
      </c>
      <c r="B26" s="84"/>
      <c r="C26" s="120" t="s">
        <v>84</v>
      </c>
      <c r="D26" s="120"/>
      <c r="E26" s="41" t="s">
        <v>88</v>
      </c>
      <c r="F26" s="37">
        <v>125000</v>
      </c>
      <c r="G26" s="38">
        <v>1</v>
      </c>
      <c r="H26" s="42">
        <f>F26*G26</f>
        <v>125000</v>
      </c>
      <c r="I26" s="1"/>
    </row>
    <row r="27" spans="1:9">
      <c r="A27" s="85"/>
      <c r="B27" s="86"/>
      <c r="C27" s="120" t="s">
        <v>85</v>
      </c>
      <c r="D27" s="120"/>
      <c r="E27" s="41" t="s">
        <v>89</v>
      </c>
      <c r="F27" s="37">
        <v>28000</v>
      </c>
      <c r="G27" s="38">
        <v>1</v>
      </c>
      <c r="H27" s="42">
        <f t="shared" ref="H27:H33" si="1">F27*G27</f>
        <v>28000</v>
      </c>
      <c r="I27" s="1"/>
    </row>
    <row r="28" spans="1:9">
      <c r="A28" s="85"/>
      <c r="B28" s="86"/>
      <c r="C28" s="120" t="s">
        <v>86</v>
      </c>
      <c r="D28" s="120"/>
      <c r="E28" s="41" t="s">
        <v>90</v>
      </c>
      <c r="F28" s="37">
        <v>0</v>
      </c>
      <c r="G28" s="38"/>
      <c r="H28" s="42">
        <f t="shared" si="1"/>
        <v>0</v>
      </c>
      <c r="I28" s="1"/>
    </row>
    <row r="29" spans="1:9">
      <c r="A29" s="85"/>
      <c r="B29" s="86"/>
      <c r="C29" s="120" t="s">
        <v>87</v>
      </c>
      <c r="D29" s="120"/>
      <c r="E29" s="41" t="s">
        <v>91</v>
      </c>
      <c r="F29" s="37">
        <v>0</v>
      </c>
      <c r="G29" s="38"/>
      <c r="H29" s="42">
        <f t="shared" si="1"/>
        <v>0</v>
      </c>
      <c r="I29" s="1"/>
    </row>
    <row r="30" spans="1:9">
      <c r="A30" s="85"/>
      <c r="B30" s="86"/>
      <c r="C30" s="120"/>
      <c r="D30" s="120"/>
      <c r="E30" s="41"/>
      <c r="F30" s="37"/>
      <c r="G30" s="38"/>
      <c r="H30" s="42">
        <f t="shared" si="1"/>
        <v>0</v>
      </c>
      <c r="I30" s="1"/>
    </row>
    <row r="31" spans="1:9">
      <c r="A31" s="85"/>
      <c r="B31" s="86"/>
      <c r="C31" s="120" t="s">
        <v>96</v>
      </c>
      <c r="D31" s="120"/>
      <c r="E31" s="41" t="s">
        <v>92</v>
      </c>
      <c r="F31" s="37">
        <v>0</v>
      </c>
      <c r="G31" s="38">
        <v>1</v>
      </c>
      <c r="H31" s="42">
        <f t="shared" si="1"/>
        <v>0</v>
      </c>
      <c r="I31" s="1"/>
    </row>
    <row r="32" spans="1:9" ht="16.5" hidden="1" customHeight="1">
      <c r="A32" s="85"/>
      <c r="B32" s="86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7"/>
      <c r="B33" s="88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312000</v>
      </c>
      <c r="F34" s="105"/>
      <c r="G34" s="105"/>
      <c r="H34" s="63" t="s">
        <v>75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81" t="s">
        <v>27</v>
      </c>
      <c r="B36" s="82"/>
      <c r="C36" s="48" t="b">
        <f>IF(F38="카드+현금",Sheet3!C11,IF(F38="현금+카드",Sheet3!C4))</f>
        <v>0</v>
      </c>
      <c r="D36" s="49"/>
      <c r="E36" s="26" t="s">
        <v>74</v>
      </c>
      <c r="F36" s="76">
        <f>SUM(E22,E34)</f>
        <v>1081000</v>
      </c>
      <c r="G36" s="76"/>
      <c r="H36" s="27" t="s">
        <v>14</v>
      </c>
      <c r="I36" s="1"/>
    </row>
    <row r="37" spans="1:9" ht="16.5" customHeight="1">
      <c r="A37" s="81" t="s">
        <v>26</v>
      </c>
      <c r="B37" s="82"/>
      <c r="C37" s="91" t="b">
        <f>IF(F38="카드+현금",Sheet3!C9,IF(F38="현금+카드",Sheet3!C6))</f>
        <v>0</v>
      </c>
      <c r="D37" s="92"/>
      <c r="E37" s="26" t="s">
        <v>15</v>
      </c>
      <c r="F37" s="74">
        <f>F36*1.1-F36</f>
        <v>108100</v>
      </c>
      <c r="G37" s="75"/>
      <c r="H37" s="28"/>
      <c r="I37" s="1"/>
    </row>
    <row r="38" spans="1:9" ht="17.25" customHeight="1">
      <c r="A38" s="81" t="s">
        <v>22</v>
      </c>
      <c r="B38" s="82"/>
      <c r="C38" s="48"/>
      <c r="D38" s="49"/>
      <c r="E38" s="26" t="s">
        <v>21</v>
      </c>
      <c r="F38" s="89" t="s">
        <v>59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8">
        <v>19100</v>
      </c>
      <c r="G39" s="79"/>
      <c r="H39" s="80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7">
        <f>IF(F38="현금(이체X)",F36,IF(F38="웹결제",ROUND(Sheet2!B7,-4),IF(F38="이체 및 현금영수증",F36+F36*10%,IF(F38="이체 및 세금계산서",F36+F36*10%,IF(F38="이체 및 세금계산서",F36+F36*10%,)))))-F39</f>
        <v>1170000</v>
      </c>
      <c r="G40" s="77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2" t="s">
        <v>43</v>
      </c>
      <c r="G41" s="122"/>
      <c r="H41" s="33">
        <f>F40-(F37+F36)</f>
        <v>-19100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1081000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639100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1081000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1081000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2025-09-12T08:11:27Z</dcterms:modified>
</cp:coreProperties>
</file>