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788C2C7-9AD8-48F7-8266-C3DA5727C70A}" xr6:coauthVersionLast="47" xr6:coauthVersionMax="47" xr10:uidLastSave="{00000000-0000-0000-0000-000000000000}"/>
  <bookViews>
    <workbookView xWindow="2295" yWindow="231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<sst xmlns="http://schemas.openxmlformats.org/spreadsheetml/2006/main" count="97" uniqueCount="88">
  <si>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</si>
  <si>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</si>
  <si>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</si>
  <si>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</si>
  <si>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</si>
  <si>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</si>
  <si>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</si>
  <si>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</si>
  <si>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</si>
  <si>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</si>
  <si>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</si>
  <si>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</si>
  <si>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</si>
  <si>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</si>
  <si>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</si>
  <si>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</si>
  <si>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</si>
  <si>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</si>
  <si>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</si>
  <si>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</si>
  <si>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</si>
  <si>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</si>
  <si>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</si>
  <si>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</si>
  <si>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</si>
  <si>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</si>
  <si>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</si>
  <si>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</si>
  <si>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</si>
  <si>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</si>
  <si>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</si>
  <si>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</si>
  <si>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</si>
  <si>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</si>
  <si>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</si>
  <si>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</si>
  <si>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</si>
  <si>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</si>
  <si>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</si>
  <si>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</si>
  <si>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</si>
  <si>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</si>
  <si>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</si>
  <si>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</si>
  <si>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</si>
  <si>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</si>
  <si>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</si>
  <si>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</si>
  <si>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</si>
  <si>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</si>
  <si>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</si>
  <si>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</si>
  <si>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</si>
  <si>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</si>
  <si>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</si>
  <si>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</si>
  <si>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</si>
  <si>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</si>
  <si>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</si>
  <si>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</si>
  <si>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</si>
  <si>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</si>
  <si>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</si>
  <si>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</si>
  <si>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</si>
  <si>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</si>
  <si>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</si>
  <si>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</si>
  <si>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</si>
  <si>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</si>
  <si>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조민영(기존고객님)7800x3d</t>
    <phoneticPr fontId="1" type="noConversion"/>
  </si>
  <si>
    <t>AMD 라이젠7-5세대 7800X3D (라파엘) (멀티팩 정품)</t>
    <phoneticPr fontId="1" type="noConversion"/>
  </si>
  <si>
    <t>MSI PRO B850M-A WIFI</t>
    <phoneticPr fontId="1" type="noConversion"/>
  </si>
  <si>
    <t>마이크론 Crucial DDR5-5600 CL46 대원씨티에스 (16GB)</t>
    <phoneticPr fontId="1" type="noConversion"/>
  </si>
  <si>
    <t>기존 SK하이닉스  P31로 사용!</t>
    <phoneticPr fontId="1" type="noConversion"/>
  </si>
  <si>
    <t>다크플래쉬 DLX21  기존꺼 활용</t>
    <phoneticPr fontId="1" type="noConversion"/>
  </si>
  <si>
    <t>기존 골드 풀모듈러 활용</t>
    <phoneticPr fontId="1" type="noConversion"/>
  </si>
  <si>
    <t>ASUS PRIME 라데온 RX 9070 XT OC D6 16GB 대원씨티에스 (그래픽은 나중에 ! 현재 RTX3080 )</t>
    <phoneticPr fontId="1" type="noConversion"/>
  </si>
  <si>
    <t>그래픽카드는 보류하고 =씨피유+보드+램까지만</t>
    <phoneticPr fontId="1" type="noConversion"/>
  </si>
  <si>
    <t>업그레이드후 사용 해 보시는걸로 ~</t>
    <phoneticPr fontId="1" type="noConversion"/>
  </si>
  <si>
    <t>9월 14일 오전방문예정!</t>
    <phoneticPr fontId="1" type="noConversion"/>
  </si>
  <si>
    <t>구리스재도포 +내부청소+포맷 및 재셋팅</t>
    <phoneticPr fontId="1" type="noConversion"/>
  </si>
  <si>
    <t>10700F +메모리 16+16 +B메인보드</t>
    <phoneticPr fontId="1" type="noConversion"/>
  </si>
  <si>
    <t>매입가</t>
    <phoneticPr fontId="1" type="noConversion"/>
  </si>
  <si>
    <t>중고매입</t>
    <phoneticPr fontId="1" type="noConversion"/>
  </si>
  <si>
    <t>3RSYS Socoool RC1200 ARGB 블랙</t>
    <phoneticPr fontId="1" type="noConversion"/>
  </si>
  <si>
    <t>수냉쿨러 탈거 +공랭으로 교체진행</t>
    <phoneticPr fontId="1" type="noConversion"/>
  </si>
  <si>
    <t>탈거된 쿨러위치에 쿨러 확인후 서비스로~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</si>
</sst>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10" fillId="7" borderId="6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39</v>
      </c>
      <c r="B1" s="13" t="s">
        <v>70</v>
      </c>
      <c r="C1" s="45" t="s">
        <v>65</v>
      </c>
      <c r="D1" s="46"/>
      <c r="E1" s="118"/>
      <c r="F1" s="119"/>
      <c r="G1" s="119"/>
      <c r="H1" s="120"/>
    </row>
    <row r="2" spans="1:9" ht="22.5" customHeight="1">
      <c r="A2" s="14" t="s">
        <v>33</v>
      </c>
      <c r="B2" s="15">
        <v>1055032344</v>
      </c>
      <c r="C2" s="47"/>
      <c r="D2" s="48"/>
      <c r="E2" s="121"/>
      <c r="F2" s="122"/>
      <c r="G2" s="122"/>
      <c r="H2" s="123"/>
    </row>
    <row r="3" spans="1:9" ht="22.5" customHeight="1">
      <c r="A3" s="14" t="s">
        <v>34</v>
      </c>
      <c r="B3" s="16">
        <f ca="1">TODAY()</f>
        <v>45913</v>
      </c>
      <c r="C3" s="14" t="s">
        <v>35</v>
      </c>
      <c r="D3" s="17"/>
      <c r="E3" s="121"/>
      <c r="F3" s="122"/>
      <c r="G3" s="122"/>
      <c r="H3" s="123"/>
    </row>
    <row r="4" spans="1:9" ht="22.5" customHeight="1">
      <c r="A4" s="18" t="s">
        <v>32</v>
      </c>
      <c r="B4" s="51"/>
      <c r="C4" s="51"/>
      <c r="D4" s="52"/>
      <c r="E4" s="124"/>
      <c r="F4" s="125"/>
      <c r="G4" s="125"/>
      <c r="H4" s="126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3" t="s">
        <v>66</v>
      </c>
      <c r="B6" s="74"/>
      <c r="C6" s="130" t="s">
        <v>71</v>
      </c>
      <c r="D6" s="63"/>
      <c r="E6" s="20" t="s">
        <v>6</v>
      </c>
      <c r="F6" s="21">
        <v>490000</v>
      </c>
      <c r="G6" s="20">
        <v>1</v>
      </c>
      <c r="H6" s="34">
        <f>F6*G6</f>
        <v>490000</v>
      </c>
      <c r="I6" s="1"/>
    </row>
    <row r="7" spans="1:9" ht="24" customHeight="1">
      <c r="A7" s="75"/>
      <c r="B7" s="76"/>
      <c r="C7" s="130" t="s">
        <v>85</v>
      </c>
      <c r="D7" s="63"/>
      <c r="E7" s="22" t="s">
        <v>10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5"/>
      <c r="B8" s="76"/>
      <c r="C8" s="131" t="s">
        <v>72</v>
      </c>
      <c r="D8" s="132"/>
      <c r="E8" s="20" t="s">
        <v>7</v>
      </c>
      <c r="F8" s="21">
        <v>210000</v>
      </c>
      <c r="G8" s="20">
        <v>1</v>
      </c>
      <c r="H8" s="34">
        <f t="shared" si="0"/>
        <v>210000</v>
      </c>
      <c r="I8" s="1"/>
    </row>
    <row r="9" spans="1:9" ht="37.5" customHeight="1">
      <c r="A9" s="75"/>
      <c r="B9" s="76"/>
      <c r="C9" s="130" t="s">
        <v>73</v>
      </c>
      <c r="D9" s="63"/>
      <c r="E9" s="20" t="s">
        <v>8</v>
      </c>
      <c r="F9" s="21">
        <v>68000</v>
      </c>
      <c r="G9" s="20">
        <v>2</v>
      </c>
      <c r="H9" s="34">
        <f t="shared" si="0"/>
        <v>136000</v>
      </c>
      <c r="I9" s="1"/>
    </row>
    <row r="10" spans="1:9" ht="24" customHeight="1">
      <c r="A10" s="75"/>
      <c r="B10" s="76"/>
      <c r="C10" s="58" t="s">
        <v>77</v>
      </c>
      <c r="D10" s="5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5"/>
      <c r="B11" s="76"/>
      <c r="C11" s="60"/>
      <c r="D11" s="61"/>
      <c r="E11" s="20" t="s">
        <v>43</v>
      </c>
      <c r="F11" s="21"/>
      <c r="G11" s="20"/>
      <c r="H11" s="34">
        <f t="shared" si="0"/>
        <v>0</v>
      </c>
      <c r="I11" s="1"/>
    </row>
    <row r="12" spans="1:9" ht="24" customHeight="1">
      <c r="A12" s="75"/>
      <c r="B12" s="76"/>
      <c r="C12" s="62" t="s">
        <v>74</v>
      </c>
      <c r="D12" s="63"/>
      <c r="E12" s="20"/>
      <c r="F12" s="21"/>
      <c r="G12" s="20"/>
      <c r="H12" s="34">
        <f t="shared" si="0"/>
        <v>0</v>
      </c>
      <c r="I12" s="1"/>
    </row>
    <row r="13" spans="1:9" ht="31.5" customHeight="1">
      <c r="A13" s="75"/>
      <c r="B13" s="76"/>
      <c r="C13" s="64"/>
      <c r="D13" s="65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5"/>
      <c r="B14" s="76"/>
      <c r="C14" s="64" t="s">
        <v>75</v>
      </c>
      <c r="D14" s="65"/>
      <c r="E14" s="20" t="s">
        <v>60</v>
      </c>
      <c r="F14" s="21"/>
      <c r="G14" s="20"/>
      <c r="H14" s="34">
        <f t="shared" si="0"/>
        <v>0</v>
      </c>
      <c r="I14" s="1"/>
    </row>
    <row r="15" spans="1:9" ht="24" customHeight="1">
      <c r="A15" s="75"/>
      <c r="B15" s="76"/>
      <c r="C15" s="54" t="s">
        <v>76</v>
      </c>
      <c r="D15" s="55"/>
      <c r="E15" s="20" t="s">
        <v>61</v>
      </c>
      <c r="F15" s="21"/>
      <c r="G15" s="20"/>
      <c r="H15" s="34">
        <f t="shared" si="0"/>
        <v>0</v>
      </c>
      <c r="I15" s="1"/>
    </row>
    <row r="16" spans="1:9" ht="24" customHeight="1">
      <c r="A16" s="75"/>
      <c r="B16" s="76"/>
      <c r="C16" s="54"/>
      <c r="D16" s="55"/>
      <c r="E16" s="20" t="s">
        <v>62</v>
      </c>
      <c r="F16" s="21"/>
      <c r="G16" s="20"/>
      <c r="H16" s="34">
        <f t="shared" si="0"/>
        <v>0</v>
      </c>
      <c r="I16" s="1"/>
    </row>
    <row r="17" spans="1:9">
      <c r="A17" s="75"/>
      <c r="B17" s="76"/>
      <c r="C17" s="66" t="s">
        <v>86</v>
      </c>
      <c r="D17" s="67"/>
      <c r="E17" s="23" t="s">
        <v>63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5"/>
      <c r="B18" s="76"/>
      <c r="C18" s="83" t="s">
        <v>81</v>
      </c>
      <c r="D18" s="67"/>
      <c r="E18" s="23"/>
      <c r="F18" s="24"/>
      <c r="G18" s="23"/>
      <c r="H18" s="34">
        <f t="shared" si="0"/>
        <v>0</v>
      </c>
      <c r="I18" s="1"/>
    </row>
    <row r="19" spans="1:9">
      <c r="A19" s="75"/>
      <c r="B19" s="76"/>
      <c r="C19" s="56"/>
      <c r="D19" s="57"/>
      <c r="E19" s="20"/>
      <c r="F19" s="24"/>
      <c r="G19" s="23"/>
      <c r="H19" s="34">
        <f t="shared" si="0"/>
        <v>0</v>
      </c>
      <c r="I19" s="1"/>
    </row>
    <row r="20" spans="1:9">
      <c r="A20" s="75"/>
      <c r="B20" s="76"/>
      <c r="C20" s="140" t="s">
        <v>87</v>
      </c>
      <c r="D20" s="14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7" t="s">
        <v>59</v>
      </c>
      <c r="B21" s="78"/>
      <c r="C21" s="53" t="s">
        <v>11</v>
      </c>
      <c r="D21" s="53"/>
      <c r="E21" s="68">
        <f>SUM(H6:H20)</f>
        <v>956000</v>
      </c>
      <c r="F21" s="68"/>
      <c r="G21" s="39">
        <v>1</v>
      </c>
      <c r="H21" s="129" t="s">
        <v>69</v>
      </c>
      <c r="I21" s="1"/>
    </row>
    <row r="22" spans="1:9" ht="12.75" customHeight="1">
      <c r="A22" s="79"/>
      <c r="B22" s="80"/>
      <c r="C22" s="53"/>
      <c r="D22" s="53"/>
      <c r="E22" s="68">
        <f>E21*G21</f>
        <v>956000</v>
      </c>
      <c r="F22" s="68"/>
      <c r="G22" s="68"/>
      <c r="H22" s="129"/>
      <c r="I22" s="1"/>
    </row>
    <row r="23" spans="1:9" ht="12.75" customHeight="1">
      <c r="A23" s="79"/>
      <c r="B23" s="80"/>
      <c r="C23" s="53"/>
      <c r="D23" s="53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16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1"/>
      <c r="B25" s="82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103" t="s">
        <v>64</v>
      </c>
      <c r="B26" s="104"/>
      <c r="C26" s="84" t="s">
        <v>78</v>
      </c>
      <c r="D26" s="84"/>
      <c r="E26" s="41"/>
      <c r="F26" s="37"/>
      <c r="G26" s="38"/>
      <c r="H26" s="42">
        <f>F26*G26</f>
        <v>0</v>
      </c>
      <c r="I26" s="1"/>
    </row>
    <row r="27" spans="1:9">
      <c r="A27" s="105"/>
      <c r="B27" s="106"/>
      <c r="C27" s="84" t="s">
        <v>79</v>
      </c>
      <c r="D27" s="84"/>
      <c r="E27" s="41"/>
      <c r="F27" s="37"/>
      <c r="G27" s="38"/>
      <c r="H27" s="42">
        <f t="shared" ref="H27:H33" si="1">F27*G27</f>
        <v>0</v>
      </c>
      <c r="I27" s="1"/>
    </row>
    <row r="28" spans="1:9">
      <c r="A28" s="105"/>
      <c r="B28" s="106"/>
      <c r="C28" s="84" t="s">
        <v>80</v>
      </c>
      <c r="D28" s="84"/>
      <c r="E28" s="41"/>
      <c r="F28" s="37"/>
      <c r="G28" s="38"/>
      <c r="H28" s="42">
        <f t="shared" si="1"/>
        <v>0</v>
      </c>
      <c r="I28" s="1"/>
    </row>
    <row r="29" spans="1:9">
      <c r="A29" s="105"/>
      <c r="B29" s="106"/>
      <c r="C29" s="84"/>
      <c r="D29" s="84"/>
      <c r="E29" s="41"/>
      <c r="F29" s="37"/>
      <c r="G29" s="38"/>
      <c r="H29" s="42">
        <f t="shared" si="1"/>
        <v>0</v>
      </c>
      <c r="I29" s="1"/>
    </row>
    <row r="30" spans="1:9">
      <c r="A30" s="105"/>
      <c r="B30" s="106"/>
      <c r="C30" s="84"/>
      <c r="D30" s="84"/>
      <c r="E30" s="41"/>
      <c r="F30" s="37"/>
      <c r="G30" s="38"/>
      <c r="H30" s="42">
        <f t="shared" si="1"/>
        <v>0</v>
      </c>
      <c r="I30" s="1"/>
    </row>
    <row r="31" spans="1:9">
      <c r="A31" s="105"/>
      <c r="B31" s="106"/>
      <c r="C31" s="84" t="s">
        <v>82</v>
      </c>
      <c r="D31" s="84"/>
      <c r="E31" s="41" t="s">
        <v>83</v>
      </c>
      <c r="F31" s="37"/>
      <c r="G31" s="38"/>
      <c r="H31" s="42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7"/>
      <c r="B33" s="108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09" t="s">
        <v>23</v>
      </c>
      <c r="B34" s="110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SUM(H25:H31)</f>
        <v>0</v>
      </c>
      <c r="F34" s="70"/>
      <c r="G34" s="70"/>
      <c r="H34" s="127" t="s">
        <v>68</v>
      </c>
      <c r="I34" s="1"/>
    </row>
    <row r="35" spans="1:9" ht="14.25" customHeight="1">
      <c r="A35" s="111"/>
      <c r="B35" s="112"/>
      <c r="C35" s="93"/>
      <c r="D35" s="94"/>
      <c r="E35" s="71"/>
      <c r="F35" s="72"/>
      <c r="G35" s="72"/>
      <c r="H35" s="128"/>
      <c r="I35" s="1"/>
    </row>
    <row r="36" spans="1:9" ht="16.5" customHeight="1">
      <c r="A36" s="101" t="s">
        <v>26</v>
      </c>
      <c r="B36" s="102"/>
      <c r="C36" s="89" t="b">
        <f>IF(F38="카드+현금",Sheet3!C11,IF(F38="현금+카드",Sheet3!C4))</f>
        <v>0</v>
      </c>
      <c r="D36" s="90"/>
      <c r="E36" s="26" t="s">
        <v>67</v>
      </c>
      <c r="F36" s="135">
        <f>SUM(E22,E34)</f>
        <v>956000</v>
      </c>
      <c r="G36" s="135"/>
      <c r="H36" s="27" t="s">
        <v>13</v>
      </c>
      <c r="I36" s="1"/>
    </row>
    <row r="37" spans="1:9" ht="16.5" customHeight="1">
      <c r="A37" s="101" t="s">
        <v>25</v>
      </c>
      <c r="B37" s="102"/>
      <c r="C37" s="87" t="b">
        <f>IF(F38="카드+현금",Sheet3!C9,IF(F38="현금+카드",Sheet3!C6))</f>
        <v>0</v>
      </c>
      <c r="D37" s="88"/>
      <c r="E37" s="26" t="s">
        <v>14</v>
      </c>
      <c r="F37" s="133">
        <f>F36*1.1-F36</f>
        <v>95600</v>
      </c>
      <c r="G37" s="134"/>
      <c r="H37" s="28"/>
      <c r="I37" s="1"/>
    </row>
    <row r="38" spans="1:9" ht="17.25" customHeight="1">
      <c r="A38" s="101" t="s">
        <v>21</v>
      </c>
      <c r="B38" s="102"/>
      <c r="C38" s="89"/>
      <c r="D38" s="90"/>
      <c r="E38" s="26" t="s">
        <v>20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22</v>
      </c>
      <c r="B39" s="110"/>
      <c r="C39" s="114">
        <f>SUM(C36:C37)-C38</f>
        <v>0</v>
      </c>
      <c r="D39" s="115"/>
      <c r="E39" s="29" t="s">
        <v>84</v>
      </c>
      <c r="F39" s="137">
        <v>175000</v>
      </c>
      <c r="G39" s="138"/>
      <c r="H39" s="139"/>
      <c r="I39" s="1"/>
    </row>
    <row r="40" spans="1:9" ht="20.25" customHeight="1">
      <c r="A40" s="111"/>
      <c r="B40" s="112"/>
      <c r="C40" s="116"/>
      <c r="D40" s="117"/>
      <c r="E40" s="30" t="s">
        <v>15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876600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42</v>
      </c>
      <c r="G41" s="44"/>
      <c r="H41" s="33">
        <f>F40-(F37+F36)</f>
        <v>-175000</v>
      </c>
      <c r="I41" s="1"/>
    </row>
    <row r="42" spans="1:9" ht="16.5" customHeight="1">
      <c r="B42" s="11"/>
      <c r="C42" s="1"/>
      <c r="D42" s="1"/>
      <c r="E42" s="113"/>
      <c r="F42" s="113"/>
      <c r="G42" s="113"/>
      <c r="H42" s="113"/>
      <c r="I42" s="1"/>
    </row>
    <row r="43" spans="1:9">
      <c r="A43" s="43"/>
      <c r="B43" s="43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53</v>
      </c>
      <c r="B3" s="43"/>
      <c r="C3" s="43"/>
      <c r="E3" t="s">
        <v>46</v>
      </c>
      <c r="F3">
        <f>Sheet1!F36</f>
        <v>956000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501600.00000000006</v>
      </c>
      <c r="D6" t="s">
        <v>49</v>
      </c>
    </row>
    <row r="8" spans="1:7">
      <c r="A8" s="43" t="s">
        <v>54</v>
      </c>
      <c r="B8" s="43"/>
      <c r="C8" s="43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955999.99999999988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956000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956000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2025-09-13T01:12:35Z</cp:lastPrinted>
  <dcterms:created xsi:type="dcterms:W3CDTF">2019-03-28T03:58:09Z</dcterms:created>
  <dcterms:modified xsi:type="dcterms:W3CDTF">2025-09-13T01:35:13Z</dcterms:modified>
</cp:coreProperties>
</file>