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72EF36C-8C9A-4D26-A4F6-B0DD7F9CA4AE}" xr6:coauthVersionLast="47" xr6:coauthVersionMax="47" xr10:uidLastSave="{00000000-0000-0000-0000-000000000000}"/>
  <bookViews>
    <workbookView xWindow="14100" yWindow="2130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<sst xmlns="http://schemas.openxmlformats.org/spreadsheetml/2006/main" count="99" uniqueCount="84">
  <si>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</si>
  <si>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</si>
  <si>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</si>
  <si>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</si>
  <si>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</si>
  <si>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</si>
  <si>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</si>
  <si>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</si>
  <si>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</si>
  <si>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</si>
  <si>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</si>
  <si>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</si>
  <si>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</si>
  <si>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</si>
  <si>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</si>
  <si>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</si>
  <si>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</si>
  <si>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</si>
  <si>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</si>
  <si>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</si>
  <si>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</si>
  <si>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</si>
  <si>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</si>
  <si>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</si>
  <si>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</si>
  <si>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</si>
  <si>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</si>
  <si>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</si>
  <si>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</si>
  <si>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</si>
  <si>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</si>
  <si>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</si>
  <si>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</si>
  <si>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</si>
  <si>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</si>
  <si>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</si>
  <si>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</si>
  <si>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</si>
  <si>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</si>
  <si>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</si>
  <si>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</si>
  <si>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</si>
  <si>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</si>
  <si>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</si>
  <si>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</si>
  <si>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</si>
  <si>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</si>
  <si>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</si>
  <si>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</si>
  <si>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</si>
  <si>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</si>
  <si>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</si>
  <si>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</si>
  <si>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</si>
  <si>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</si>
  <si>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</si>
  <si>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</si>
  <si>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</si>
  <si>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</si>
  <si>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</si>
  <si>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</si>
  <si>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</si>
  <si>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</si>
  <si>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</si>
  <si>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인텔정품쿨러</t>
    <phoneticPr fontId="1" type="noConversion"/>
  </si>
  <si>
    <t xml:space="preserve">인텔 내장그래픽 </t>
    <phoneticPr fontId="1" type="noConversion"/>
  </si>
  <si>
    <t>SSD 256GB (새상품 )</t>
    <phoneticPr fontId="1" type="noConversion"/>
  </si>
  <si>
    <t>중고컴퓨터</t>
    <phoneticPr fontId="1" type="noConversion"/>
  </si>
  <si>
    <t xml:space="preserve">사무용 중고 i5 </t>
    <phoneticPr fontId="1" type="noConversion"/>
  </si>
  <si>
    <t>모니터</t>
    <phoneticPr fontId="1" type="noConversion"/>
  </si>
  <si>
    <t xml:space="preserve"> DDR4 8GB</t>
    <phoneticPr fontId="1" type="noConversion"/>
  </si>
  <si>
    <t>미니 케이스 블랙 (새상품)</t>
    <phoneticPr fontId="1" type="noConversion"/>
  </si>
  <si>
    <t xml:space="preserve">6세대 메인보드 (듀얼모니터가능) </t>
    <phoneticPr fontId="1" type="noConversion"/>
  </si>
  <si>
    <t>듀얼 호환 케이블 서비스(부족한 케이블확인 필!)</t>
    <phoneticPr fontId="1" type="noConversion"/>
  </si>
  <si>
    <t>케이블</t>
    <phoneticPr fontId="1" type="noConversion"/>
  </si>
  <si>
    <t xml:space="preserve">i5 6세대 사무용 </t>
    <phoneticPr fontId="1" type="noConversion"/>
  </si>
  <si>
    <t>윤원준 (기존고객님)</t>
    <phoneticPr fontId="1" type="noConversion"/>
  </si>
  <si>
    <t>PIXELART PA2441F 아이케어 120 무결점          (2025년형 최신 )</t>
    <phoneticPr fontId="1" type="noConversion"/>
  </si>
  <si>
    <t>9월 6일 토요일날 전화드리기 !!</t>
    <phoneticPr fontId="1" type="noConversion"/>
  </si>
  <si>
    <t>모니터에있는 케이블교체(HDMI못씀)</t>
    <phoneticPr fontId="1" type="noConversion"/>
  </si>
  <si>
    <t xml:space="preserve">DVI+DVI 케이블 2m  챙겨주세요 </t>
    <phoneticPr fontId="1" type="noConversion"/>
  </si>
  <si>
    <t>MK210 블랙 무선셋트+마우스패드</t>
    <phoneticPr fontId="1" type="noConversion"/>
  </si>
  <si>
    <t>키보드</t>
    <phoneticPr fontId="1" type="noConversion"/>
  </si>
  <si>
    <t>9월16일 입금예정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</si>
</sst>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7" borderId="2" xfId="0" applyNumberFormat="1" applyFont="1" applyFill="1" applyBorder="1" applyAlignment="1">
      <alignment horizontal="center" vertical="center"/>
    </xf>
    <xf numFmtId="176" fontId="9" fillId="7" borderId="14" xfId="0" applyNumberFormat="1" applyFont="1" applyFill="1" applyBorder="1" applyAlignment="1">
      <alignment horizontal="center" vertical="center"/>
    </xf>
    <xf numFmtId="176" fontId="9" fillId="7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34" sqref="C34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76</v>
      </c>
      <c r="C1" s="41" t="s">
        <v>68</v>
      </c>
      <c r="D1" s="42"/>
      <c r="E1" s="120"/>
      <c r="F1" s="121"/>
      <c r="G1" s="121"/>
      <c r="H1" s="122"/>
    </row>
    <row r="2" spans="1:9" ht="22.5" customHeight="1">
      <c r="A2" s="15" t="s">
        <v>34</v>
      </c>
      <c r="B2" s="16">
        <v>1032147477</v>
      </c>
      <c r="C2" s="43"/>
      <c r="D2" s="44"/>
      <c r="E2" s="123"/>
      <c r="F2" s="124"/>
      <c r="G2" s="124"/>
      <c r="H2" s="125"/>
    </row>
    <row r="3" spans="1:9" ht="22.5" customHeight="1">
      <c r="A3" s="15" t="s">
        <v>35</v>
      </c>
      <c r="B3" s="17">
        <f ca="1">TODAY()</f>
        <v>45910</v>
      </c>
      <c r="C3" s="15" t="s">
        <v>36</v>
      </c>
      <c r="D3" s="18"/>
      <c r="E3" s="123"/>
      <c r="F3" s="124"/>
      <c r="G3" s="124"/>
      <c r="H3" s="125"/>
    </row>
    <row r="4" spans="1:9" ht="22.5" customHeight="1">
      <c r="A4" s="19" t="s">
        <v>33</v>
      </c>
      <c r="B4" s="47" t="s">
        <v>78</v>
      </c>
      <c r="C4" s="47"/>
      <c r="D4" s="48"/>
      <c r="E4" s="126"/>
      <c r="F4" s="127"/>
      <c r="G4" s="127"/>
      <c r="H4" s="128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3"/>
      <c r="B6" s="74"/>
      <c r="C6" s="58" t="s">
        <v>75</v>
      </c>
      <c r="D6" s="59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75"/>
      <c r="B7" s="76"/>
      <c r="C7" s="58" t="s">
        <v>64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5"/>
      <c r="B8" s="76"/>
      <c r="C8" s="132" t="s">
        <v>72</v>
      </c>
      <c r="D8" s="133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75"/>
      <c r="B9" s="76"/>
      <c r="C9" s="58" t="s">
        <v>70</v>
      </c>
      <c r="D9" s="59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75"/>
      <c r="B10" s="76"/>
      <c r="C10" s="58" t="s">
        <v>65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5"/>
      <c r="B11" s="76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5"/>
      <c r="B12" s="76"/>
      <c r="C12" s="62" t="s">
        <v>66</v>
      </c>
      <c r="D12" s="63"/>
      <c r="E12" s="21" t="s">
        <v>10</v>
      </c>
      <c r="F12" s="22">
        <v>25000</v>
      </c>
      <c r="G12" s="21">
        <v>1</v>
      </c>
      <c r="H12" s="22">
        <f t="shared" si="0"/>
        <v>25000</v>
      </c>
      <c r="I12" s="1"/>
    </row>
    <row r="13" spans="1:9" ht="31.5" customHeight="1">
      <c r="A13" s="75"/>
      <c r="B13" s="76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5"/>
      <c r="B14" s="76"/>
      <c r="C14" s="64" t="s">
        <v>71</v>
      </c>
      <c r="D14" s="65"/>
      <c r="E14" s="21" t="s">
        <v>61</v>
      </c>
      <c r="F14" s="22">
        <v>17000</v>
      </c>
      <c r="G14" s="21">
        <v>1</v>
      </c>
      <c r="H14" s="22">
        <f t="shared" si="0"/>
        <v>17000</v>
      </c>
      <c r="I14" s="1"/>
    </row>
    <row r="15" spans="1:9" ht="24" customHeight="1">
      <c r="A15" s="75"/>
      <c r="B15" s="76"/>
      <c r="C15" s="52"/>
      <c r="D15" s="53"/>
      <c r="E15" s="21" t="s">
        <v>62</v>
      </c>
      <c r="F15" s="22"/>
      <c r="G15" s="21"/>
      <c r="H15" s="22">
        <f t="shared" si="0"/>
        <v>0</v>
      </c>
      <c r="I15" s="1"/>
    </row>
    <row r="16" spans="1:9" ht="24" customHeight="1">
      <c r="A16" s="75"/>
      <c r="B16" s="76"/>
      <c r="C16" s="54" t="s">
        <v>44</v>
      </c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5"/>
      <c r="B17" s="76"/>
      <c r="C17" s="66"/>
      <c r="D17" s="67"/>
      <c r="E17" s="24"/>
      <c r="F17" s="25"/>
      <c r="G17" s="24"/>
      <c r="H17" s="22">
        <f t="shared" si="0"/>
        <v>0</v>
      </c>
      <c r="I17" s="1"/>
    </row>
    <row r="18" spans="1:9">
      <c r="A18" s="75"/>
      <c r="B18" s="76"/>
      <c r="C18" s="83" t="s">
        <v>44</v>
      </c>
      <c r="D18" s="67"/>
      <c r="E18" s="24"/>
      <c r="F18" s="25"/>
      <c r="G18" s="24"/>
      <c r="H18" s="22">
        <f t="shared" si="0"/>
        <v>0</v>
      </c>
      <c r="I18" s="1"/>
    </row>
    <row r="19" spans="1:9">
      <c r="A19" s="75"/>
      <c r="B19" s="76"/>
      <c r="C19" s="56"/>
      <c r="D19" s="57"/>
      <c r="E19" s="21"/>
      <c r="F19" s="25"/>
      <c r="G19" s="24"/>
      <c r="H19" s="22">
        <f t="shared" si="0"/>
        <v>0</v>
      </c>
      <c r="I19" s="1"/>
    </row>
    <row r="20" spans="1:9">
      <c r="A20" s="75"/>
      <c r="B20" s="76"/>
      <c r="C20" s="50"/>
      <c r="D20" s="51"/>
      <c r="E20" s="24" t="s">
        <v>67</v>
      </c>
      <c r="F20" s="25">
        <v>230000</v>
      </c>
      <c r="G20" s="24">
        <v>1</v>
      </c>
      <c r="H20" s="22">
        <f t="shared" si="0"/>
        <v>230000</v>
      </c>
      <c r="I20" s="1"/>
    </row>
    <row r="21" spans="1:9" ht="12.75" customHeight="1">
      <c r="A21" s="77"/>
      <c r="B21" s="78"/>
      <c r="C21" s="49" t="s">
        <v>12</v>
      </c>
      <c r="D21" s="49"/>
      <c r="E21" s="68">
        <f>SUM(H6:H20)</f>
        <v>272000</v>
      </c>
      <c r="F21" s="68"/>
      <c r="G21" s="26">
        <v>2</v>
      </c>
      <c r="H21" s="131" t="s">
        <v>14</v>
      </c>
      <c r="I21" s="1"/>
    </row>
    <row r="22" spans="1:9" ht="12.75" customHeight="1">
      <c r="A22" s="79"/>
      <c r="B22" s="80"/>
      <c r="C22" s="49"/>
      <c r="D22" s="49"/>
      <c r="E22" s="68">
        <f>E21*G21</f>
        <v>544000</v>
      </c>
      <c r="F22" s="68"/>
      <c r="G22" s="68"/>
      <c r="H22" s="131"/>
      <c r="I22" s="1"/>
    </row>
    <row r="23" spans="1:9" ht="12.75" customHeight="1">
      <c r="A23" s="79"/>
      <c r="B23" s="80"/>
      <c r="C23" s="49"/>
      <c r="D23" s="49"/>
      <c r="E23" s="68"/>
      <c r="F23" s="68"/>
      <c r="G23" s="68"/>
      <c r="H23" s="131"/>
      <c r="I23" s="1"/>
    </row>
    <row r="24" spans="1:9" ht="17.25" customHeight="1">
      <c r="A24" s="79"/>
      <c r="B24" s="80"/>
      <c r="C24" s="97" t="s">
        <v>17</v>
      </c>
      <c r="D24" s="98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1"/>
      <c r="B25" s="82"/>
      <c r="C25" s="52" t="s">
        <v>73</v>
      </c>
      <c r="D25" s="53"/>
      <c r="E25" s="28" t="s">
        <v>74</v>
      </c>
      <c r="F25" s="22">
        <v>0</v>
      </c>
      <c r="G25" s="21">
        <v>2</v>
      </c>
      <c r="H25" s="22">
        <f>F25*G25</f>
        <v>0</v>
      </c>
      <c r="I25" s="1"/>
    </row>
    <row r="26" spans="1:9" ht="25.15" customHeight="1">
      <c r="A26" s="103"/>
      <c r="B26" s="104"/>
      <c r="C26" s="84" t="s">
        <v>77</v>
      </c>
      <c r="D26" s="84"/>
      <c r="E26" s="28" t="s">
        <v>69</v>
      </c>
      <c r="F26" s="22">
        <v>90000</v>
      </c>
      <c r="G26" s="21">
        <v>2</v>
      </c>
      <c r="H26" s="22">
        <f>F26*G26</f>
        <v>180000</v>
      </c>
      <c r="I26" s="1"/>
    </row>
    <row r="27" spans="1:9">
      <c r="A27" s="105"/>
      <c r="B27" s="106"/>
      <c r="C27" s="85" t="s">
        <v>80</v>
      </c>
      <c r="D27" s="85"/>
      <c r="E27" s="28" t="s">
        <v>74</v>
      </c>
      <c r="F27" s="22">
        <v>0</v>
      </c>
      <c r="G27" s="21">
        <v>2</v>
      </c>
      <c r="H27" s="22">
        <f t="shared" ref="H27:H33" si="1">F27*G27</f>
        <v>0</v>
      </c>
      <c r="I27" s="1"/>
    </row>
    <row r="28" spans="1:9">
      <c r="A28" s="105"/>
      <c r="B28" s="106"/>
      <c r="C28" s="86" t="s">
        <v>81</v>
      </c>
      <c r="D28" s="86"/>
      <c r="E28" s="28" t="s">
        <v>82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5"/>
      <c r="B29" s="106"/>
      <c r="C29" s="85" t="s">
        <v>79</v>
      </c>
      <c r="D29" s="85"/>
      <c r="E29" s="29"/>
      <c r="F29" s="30"/>
      <c r="G29" s="31"/>
      <c r="H29" s="30">
        <f t="shared" si="1"/>
        <v>0</v>
      </c>
      <c r="I29" s="1"/>
    </row>
    <row r="30" spans="1:9">
      <c r="A30" s="105"/>
      <c r="B30" s="106"/>
      <c r="C30" s="85"/>
      <c r="D30" s="85"/>
      <c r="E30" s="29"/>
      <c r="F30" s="30"/>
      <c r="G30" s="31"/>
      <c r="H30" s="30">
        <f t="shared" si="1"/>
        <v>0</v>
      </c>
      <c r="I30" s="1"/>
    </row>
    <row r="31" spans="1:9">
      <c r="A31" s="105"/>
      <c r="B31" s="106"/>
      <c r="C31" s="86" t="s">
        <v>83</v>
      </c>
      <c r="D31" s="8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5"/>
      <c r="B32" s="106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7"/>
      <c r="B33" s="108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9" t="s">
        <v>24</v>
      </c>
      <c r="B34" s="110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69">
        <f>SUM(H25:H33)</f>
        <v>180000</v>
      </c>
      <c r="F34" s="70"/>
      <c r="G34" s="70"/>
      <c r="H34" s="129" t="s">
        <v>14</v>
      </c>
      <c r="I34" s="1"/>
    </row>
    <row r="35" spans="1:9" ht="14.25" customHeight="1">
      <c r="A35" s="111"/>
      <c r="B35" s="112"/>
      <c r="C35" s="95"/>
      <c r="D35" s="96"/>
      <c r="E35" s="71"/>
      <c r="F35" s="72"/>
      <c r="G35" s="72"/>
      <c r="H35" s="130"/>
      <c r="I35" s="1"/>
    </row>
    <row r="36" spans="1:9" ht="16.5" customHeight="1">
      <c r="A36" s="101" t="s">
        <v>27</v>
      </c>
      <c r="B36" s="102"/>
      <c r="C36" s="91" t="b">
        <f>IF(F38="카드+현금",Sheet3!C11,IF(F38="현금+카드",Sheet3!C4))</f>
        <v>0</v>
      </c>
      <c r="D36" s="92"/>
      <c r="E36" s="32" t="s">
        <v>4</v>
      </c>
      <c r="F36" s="136">
        <f>SUM(E22,E34)</f>
        <v>724000</v>
      </c>
      <c r="G36" s="136"/>
      <c r="H36" s="33" t="s">
        <v>14</v>
      </c>
      <c r="I36" s="1"/>
    </row>
    <row r="37" spans="1:9" ht="16.5" customHeight="1">
      <c r="A37" s="101" t="s">
        <v>26</v>
      </c>
      <c r="B37" s="102"/>
      <c r="C37" s="89" t="b">
        <f>IF(F38="카드+현금",Sheet3!C9,IF(F38="현금+카드",Sheet3!C6))</f>
        <v>0</v>
      </c>
      <c r="D37" s="90"/>
      <c r="E37" s="32" t="s">
        <v>15</v>
      </c>
      <c r="F37" s="134">
        <f>F36*1.1-F36</f>
        <v>72400.000000000116</v>
      </c>
      <c r="G37" s="135"/>
      <c r="H37" s="34"/>
      <c r="I37" s="1"/>
    </row>
    <row r="38" spans="1:9" ht="17.25" customHeight="1">
      <c r="A38" s="101" t="s">
        <v>22</v>
      </c>
      <c r="B38" s="102"/>
      <c r="C38" s="114"/>
      <c r="D38" s="115"/>
      <c r="E38" s="32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9" t="s">
        <v>23</v>
      </c>
      <c r="B39" s="110"/>
      <c r="C39" s="116">
        <f>SUM(C36:C37)-C38</f>
        <v>0</v>
      </c>
      <c r="D39" s="117"/>
      <c r="E39" s="36" t="s">
        <v>60</v>
      </c>
      <c r="F39" s="138"/>
      <c r="G39" s="139"/>
      <c r="H39" s="140"/>
      <c r="I39" s="1"/>
    </row>
    <row r="40" spans="1:9" ht="20.25" customHeight="1">
      <c r="A40" s="111"/>
      <c r="B40" s="112"/>
      <c r="C40" s="118"/>
      <c r="D40" s="119"/>
      <c r="E40" s="37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796400</v>
      </c>
      <c r="G40" s="13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3"/>
      <c r="F42" s="113"/>
      <c r="G42" s="113"/>
      <c r="H42" s="113"/>
      <c r="I42" s="1"/>
    </row>
    <row r="43" spans="1:9">
      <c r="A43" s="39"/>
      <c r="B43" s="39"/>
      <c r="C43" s="1"/>
      <c r="D43" s="1"/>
      <c r="E43" s="113"/>
      <c r="F43" s="113"/>
      <c r="G43" s="113"/>
      <c r="H43" s="113"/>
      <c r="I43" s="1"/>
    </row>
    <row r="44" spans="1:9">
      <c r="C44" s="1"/>
      <c r="D44" s="1"/>
      <c r="E44" s="113"/>
      <c r="F44" s="113"/>
      <c r="G44" s="113"/>
      <c r="H44" s="11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724000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246400.00000000003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724000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724000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724000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2025-09-03T04:57:03Z</cp:lastPrinted>
  <dcterms:created xsi:type="dcterms:W3CDTF">2019-03-28T03:58:09Z</dcterms:created>
  <dcterms:modified xsi:type="dcterms:W3CDTF">2025-09-10T09:29:52Z</dcterms:modified>
</cp:coreProperties>
</file>