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8E50C894-33FE-4C3D-9CFB-F51DB277B967}" xr6:coauthVersionLast="47" xr6:coauthVersionMax="47" xr10:uidLastSave="{00000000-0000-0000-0000-000000000000}"/>
  <bookViews>
    <workbookView xWindow="720" yWindow="540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<sst xmlns="http://schemas.openxmlformats.org/spreadsheetml/2006/main" count="99" uniqueCount="90">
  <si>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</si>
  <si>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</si>
  <si>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</si>
  <si>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</si>
  <si>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</si>
  <si>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</si>
  <si>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</si>
  <si>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</si>
  <si>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</si>
  <si>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</si>
  <si>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</si>
  <si>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</si>
  <si>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</si>
  <si>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</si>
  <si>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</si>
  <si>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</si>
  <si>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</si>
  <si>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</si>
  <si>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</si>
  <si>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</si>
  <si>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</si>
  <si>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</si>
  <si>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</si>
  <si>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</si>
  <si>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</si>
  <si>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</si>
  <si>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</si>
  <si>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</si>
  <si>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</si>
  <si>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</si>
  <si>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</si>
  <si>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</si>
  <si>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</si>
  <si>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</si>
  <si>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</si>
  <si>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</si>
  <si>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</si>
  <si>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</si>
  <si>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</si>
  <si>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</si>
  <si>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</si>
  <si>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</si>
  <si>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</si>
  <si>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</si>
  <si>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</si>
  <si>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</si>
  <si>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</si>
  <si>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</si>
  <si>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</si>
  <si>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</si>
  <si>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</si>
  <si>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</si>
  <si>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</si>
  <si>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</si>
  <si>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</si>
  <si>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</si>
  <si>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</si>
  <si>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</si>
  <si>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</si>
  <si>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</si>
  <si>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</si>
  <si>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</si>
  <si>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</si>
  <si>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</si>
  <si>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</si>
  <si>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</si>
  <si>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</si>
  <si>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</si>
  <si>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</si>
  <si>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</si>
  <si>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</si>
  <si>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</si>
  <si>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</si>
  <si>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</si>
  <si>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</si>
  <si>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</si>
  <si>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라이젠7-5세대 7800X3D (라파엘) (멀티팩 정품)</t>
    <phoneticPr fontId="1" type="noConversion"/>
  </si>
  <si>
    <t>3RSYS Socoool RC1900 ARGB 솔더링 (화이트)</t>
    <phoneticPr fontId="1" type="noConversion"/>
  </si>
  <si>
    <t>램방열판</t>
    <phoneticPr fontId="1" type="noConversion"/>
  </si>
  <si>
    <t xml:space="preserve"> JW-HTKM01 메모리 방열판 (화이트)</t>
    <phoneticPr fontId="1" type="noConversion"/>
  </si>
  <si>
    <t xml:space="preserve">GIGABYTE B850M AORUS ELITE WIFI6E ICE </t>
    <phoneticPr fontId="1" type="noConversion"/>
  </si>
  <si>
    <t>마이크론 Crucial DDR5-5600 CL46 대원씨티에스 (16GB)</t>
    <phoneticPr fontId="1" type="noConversion"/>
  </si>
  <si>
    <t>솔리다임 P44 Pro M.2 NVMe 벌크 (1TB)</t>
    <phoneticPr fontId="1" type="noConversion"/>
  </si>
  <si>
    <t>Western Digital WD Blue 7200/64M (1TB, WD10EZEX)</t>
    <phoneticPr fontId="1" type="noConversion"/>
  </si>
  <si>
    <t>HDD</t>
    <phoneticPr fontId="1" type="noConversion"/>
  </si>
  <si>
    <t>darkFlash DQX80 ARGB BTF (화이트)</t>
    <phoneticPr fontId="1" type="noConversion"/>
  </si>
  <si>
    <t>마이크로닉스 Classic II 풀체인지 800W 80PLUS브론즈 ATX3.1 화이트</t>
    <phoneticPr fontId="1" type="noConversion"/>
  </si>
  <si>
    <t xml:space="preserve">GIGABYTE 지포스 RTX 5070 AERO OC D7 12GB </t>
    <phoneticPr fontId="1" type="noConversion"/>
  </si>
  <si>
    <t>정제원고객님(기존)</t>
    <phoneticPr fontId="1" type="noConversion"/>
  </si>
  <si>
    <t>상단쿨러 3개는 추가선택 (상담드려야함)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</si>
</sst>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88</v>
      </c>
      <c r="C1" s="45" t="s">
        <v>68</v>
      </c>
      <c r="D1" s="46"/>
      <c r="E1" s="117"/>
      <c r="F1" s="118"/>
      <c r="G1" s="118"/>
      <c r="H1" s="119"/>
    </row>
    <row r="2" spans="1:9" ht="22.5" customHeight="1">
      <c r="A2" s="14" t="s">
        <v>34</v>
      </c>
      <c r="B2" s="15">
        <v>1087434805</v>
      </c>
      <c r="C2" s="47"/>
      <c r="D2" s="48"/>
      <c r="E2" s="120"/>
      <c r="F2" s="121"/>
      <c r="G2" s="121"/>
      <c r="H2" s="122"/>
    </row>
    <row r="3" spans="1:9" ht="22.5" customHeight="1">
      <c r="A3" s="14" t="s">
        <v>35</v>
      </c>
      <c r="B3" s="16">
        <f ca="1">TODAY()</f>
        <v>45888</v>
      </c>
      <c r="C3" s="14" t="s">
        <v>36</v>
      </c>
      <c r="D3" s="17"/>
      <c r="E3" s="120"/>
      <c r="F3" s="121"/>
      <c r="G3" s="121"/>
      <c r="H3" s="122"/>
    </row>
    <row r="4" spans="1:9" ht="22.5" customHeight="1">
      <c r="A4" s="18" t="s">
        <v>33</v>
      </c>
      <c r="B4" s="51"/>
      <c r="C4" s="51"/>
      <c r="D4" s="52"/>
      <c r="E4" s="123"/>
      <c r="F4" s="124"/>
      <c r="G4" s="124"/>
      <c r="H4" s="125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2" t="s">
        <v>69</v>
      </c>
      <c r="B6" s="73"/>
      <c r="C6" s="60" t="s">
        <v>76</v>
      </c>
      <c r="D6" s="61"/>
      <c r="E6" s="20" t="s">
        <v>6</v>
      </c>
      <c r="F6" s="21">
        <v>495000</v>
      </c>
      <c r="G6" s="20">
        <v>1</v>
      </c>
      <c r="H6" s="34">
        <f>F6*G6</f>
        <v>495000</v>
      </c>
      <c r="I6" s="1"/>
    </row>
    <row r="7" spans="1:9" ht="24" customHeight="1">
      <c r="A7" s="74"/>
      <c r="B7" s="75"/>
      <c r="C7" s="60" t="s">
        <v>77</v>
      </c>
      <c r="D7" s="61"/>
      <c r="E7" s="22" t="s">
        <v>11</v>
      </c>
      <c r="F7" s="21">
        <v>79000</v>
      </c>
      <c r="G7" s="20">
        <v>1</v>
      </c>
      <c r="H7" s="34">
        <f t="shared" ref="H7:H20" si="0">F7*G7</f>
        <v>79000</v>
      </c>
      <c r="I7" s="1"/>
    </row>
    <row r="8" spans="1:9" ht="25.5" customHeight="1">
      <c r="A8" s="74"/>
      <c r="B8" s="75"/>
      <c r="C8" s="129" t="s">
        <v>80</v>
      </c>
      <c r="D8" s="130"/>
      <c r="E8" s="20" t="s">
        <v>7</v>
      </c>
      <c r="F8" s="21">
        <v>255000</v>
      </c>
      <c r="G8" s="20">
        <v>1</v>
      </c>
      <c r="H8" s="34">
        <f t="shared" si="0"/>
        <v>255000</v>
      </c>
      <c r="I8" s="1"/>
    </row>
    <row r="9" spans="1:9" ht="37.5" customHeight="1">
      <c r="A9" s="74"/>
      <c r="B9" s="75"/>
      <c r="C9" s="60" t="s">
        <v>81</v>
      </c>
      <c r="D9" s="61"/>
      <c r="E9" s="20" t="s">
        <v>8</v>
      </c>
      <c r="F9" s="21">
        <v>70000</v>
      </c>
      <c r="G9" s="20">
        <v>2</v>
      </c>
      <c r="H9" s="34">
        <f t="shared" si="0"/>
        <v>140000</v>
      </c>
      <c r="I9" s="1"/>
    </row>
    <row r="10" spans="1:9" ht="24" customHeight="1">
      <c r="A10" s="74"/>
      <c r="B10" s="75"/>
      <c r="C10" s="60" t="s">
        <v>87</v>
      </c>
      <c r="D10" s="61"/>
      <c r="E10" s="20" t="s">
        <v>9</v>
      </c>
      <c r="F10" s="21">
        <v>975000</v>
      </c>
      <c r="G10" s="20">
        <v>1</v>
      </c>
      <c r="H10" s="34">
        <f t="shared" si="0"/>
        <v>975000</v>
      </c>
      <c r="I10" s="1"/>
    </row>
    <row r="11" spans="1:9" ht="24" customHeight="1">
      <c r="A11" s="74"/>
      <c r="B11" s="75"/>
      <c r="C11" s="62"/>
      <c r="D11" s="63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4"/>
      <c r="B12" s="75"/>
      <c r="C12" s="64" t="s">
        <v>82</v>
      </c>
      <c r="D12" s="61"/>
      <c r="E12" s="20" t="s">
        <v>10</v>
      </c>
      <c r="F12" s="21">
        <v>150000</v>
      </c>
      <c r="G12" s="20">
        <v>1</v>
      </c>
      <c r="H12" s="34">
        <f t="shared" si="0"/>
        <v>150000</v>
      </c>
      <c r="I12" s="1"/>
    </row>
    <row r="13" spans="1:9" ht="31.5" customHeight="1">
      <c r="A13" s="74"/>
      <c r="B13" s="75"/>
      <c r="C13" s="56" t="s">
        <v>83</v>
      </c>
      <c r="D13" s="57"/>
      <c r="E13" s="20" t="s">
        <v>84</v>
      </c>
      <c r="F13" s="21">
        <v>87000</v>
      </c>
      <c r="G13" s="20">
        <v>1</v>
      </c>
      <c r="H13" s="34">
        <f t="shared" si="0"/>
        <v>87000</v>
      </c>
      <c r="I13" s="1"/>
    </row>
    <row r="14" spans="1:9" ht="29.25" customHeight="1">
      <c r="A14" s="74"/>
      <c r="B14" s="75"/>
      <c r="C14" s="56" t="s">
        <v>85</v>
      </c>
      <c r="D14" s="57"/>
      <c r="E14" s="20" t="s">
        <v>62</v>
      </c>
      <c r="F14" s="21">
        <v>95000</v>
      </c>
      <c r="G14" s="20">
        <v>1</v>
      </c>
      <c r="H14" s="34">
        <f t="shared" si="0"/>
        <v>95000</v>
      </c>
      <c r="I14" s="1"/>
    </row>
    <row r="15" spans="1:9" ht="24" customHeight="1">
      <c r="A15" s="74"/>
      <c r="B15" s="75"/>
      <c r="C15" s="56" t="s">
        <v>86</v>
      </c>
      <c r="D15" s="57"/>
      <c r="E15" s="20" t="s">
        <v>63</v>
      </c>
      <c r="F15" s="21">
        <v>100000</v>
      </c>
      <c r="G15" s="20">
        <v>1</v>
      </c>
      <c r="H15" s="34">
        <f t="shared" si="0"/>
        <v>100000</v>
      </c>
      <c r="I15" s="1"/>
    </row>
    <row r="16" spans="1:9" ht="24" customHeight="1">
      <c r="A16" s="74"/>
      <c r="B16" s="75"/>
      <c r="C16" s="56" t="s">
        <v>79</v>
      </c>
      <c r="D16" s="57"/>
      <c r="E16" s="20" t="s">
        <v>78</v>
      </c>
      <c r="F16" s="21">
        <v>7500</v>
      </c>
      <c r="G16" s="20">
        <v>2</v>
      </c>
      <c r="H16" s="34">
        <f t="shared" si="0"/>
        <v>15000</v>
      </c>
      <c r="I16" s="1"/>
    </row>
    <row r="17" spans="1:9">
      <c r="A17" s="74"/>
      <c r="B17" s="75"/>
      <c r="C17" s="65" t="s">
        <v>70</v>
      </c>
      <c r="D17" s="66"/>
      <c r="E17" s="23" t="s">
        <v>64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4"/>
      <c r="B18" s="75"/>
      <c r="C18" s="82" t="s">
        <v>71</v>
      </c>
      <c r="D18" s="66"/>
      <c r="E18" s="23" t="s">
        <v>65</v>
      </c>
      <c r="F18" s="24"/>
      <c r="G18" s="23"/>
      <c r="H18" s="34">
        <f t="shared" si="0"/>
        <v>0</v>
      </c>
      <c r="I18" s="1"/>
    </row>
    <row r="19" spans="1:9">
      <c r="A19" s="74"/>
      <c r="B19" s="75"/>
      <c r="C19" s="58" t="s">
        <v>72</v>
      </c>
      <c r="D19" s="59"/>
      <c r="E19" s="20" t="s">
        <v>66</v>
      </c>
      <c r="F19" s="24"/>
      <c r="G19" s="23"/>
      <c r="H19" s="34">
        <f t="shared" si="0"/>
        <v>0</v>
      </c>
      <c r="I19" s="1"/>
    </row>
    <row r="20" spans="1:9">
      <c r="A20" s="74"/>
      <c r="B20" s="75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6" t="s">
        <v>61</v>
      </c>
      <c r="B21" s="77"/>
      <c r="C21" s="53" t="s">
        <v>12</v>
      </c>
      <c r="D21" s="53"/>
      <c r="E21" s="67">
        <f>SUM(H6:H20)</f>
        <v>2471000</v>
      </c>
      <c r="F21" s="67"/>
      <c r="G21" s="39">
        <v>1</v>
      </c>
      <c r="H21" s="128" t="s">
        <v>75</v>
      </c>
      <c r="I21" s="1"/>
    </row>
    <row r="22" spans="1:9" ht="12.75" customHeight="1">
      <c r="A22" s="78"/>
      <c r="B22" s="79"/>
      <c r="C22" s="53"/>
      <c r="D22" s="53"/>
      <c r="E22" s="67">
        <f>E21*G21</f>
        <v>2471000</v>
      </c>
      <c r="F22" s="67"/>
      <c r="G22" s="67"/>
      <c r="H22" s="128"/>
      <c r="I22" s="1"/>
    </row>
    <row r="23" spans="1:9" ht="12.75" customHeight="1">
      <c r="A23" s="78"/>
      <c r="B23" s="79"/>
      <c r="C23" s="53"/>
      <c r="D23" s="53"/>
      <c r="E23" s="67"/>
      <c r="F23" s="67"/>
      <c r="G23" s="67"/>
      <c r="H23" s="128"/>
      <c r="I23" s="1"/>
    </row>
    <row r="24" spans="1:9" ht="17.25" customHeight="1">
      <c r="A24" s="78"/>
      <c r="B24" s="79"/>
      <c r="C24" s="94" t="s">
        <v>17</v>
      </c>
      <c r="D24" s="95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0"/>
      <c r="B25" s="81"/>
      <c r="C25" s="96" t="s">
        <v>89</v>
      </c>
      <c r="D25" s="97"/>
      <c r="E25" s="41"/>
      <c r="F25" s="37"/>
      <c r="G25" s="38"/>
      <c r="H25" s="42">
        <f>F25*G25</f>
        <v>0</v>
      </c>
      <c r="I25" s="1"/>
    </row>
    <row r="26" spans="1:9" ht="25.15" customHeight="1">
      <c r="A26" s="102" t="s">
        <v>67</v>
      </c>
      <c r="B26" s="103"/>
      <c r="C26" s="83"/>
      <c r="D26" s="83"/>
      <c r="E26" s="41"/>
      <c r="F26" s="37"/>
      <c r="G26" s="38"/>
      <c r="H26" s="42">
        <f>F26*G26</f>
        <v>0</v>
      </c>
      <c r="I26" s="1"/>
    </row>
    <row r="27" spans="1:9">
      <c r="A27" s="104"/>
      <c r="B27" s="105"/>
      <c r="C27" s="83"/>
      <c r="D27" s="83"/>
      <c r="E27" s="41"/>
      <c r="F27" s="37"/>
      <c r="G27" s="38"/>
      <c r="H27" s="42">
        <f t="shared" ref="H27:H33" si="1">F27*G27</f>
        <v>0</v>
      </c>
      <c r="I27" s="1"/>
    </row>
    <row r="28" spans="1:9">
      <c r="A28" s="104"/>
      <c r="B28" s="105"/>
      <c r="C28" s="83"/>
      <c r="D28" s="83"/>
      <c r="E28" s="41"/>
      <c r="F28" s="37"/>
      <c r="G28" s="38"/>
      <c r="H28" s="42">
        <f t="shared" si="1"/>
        <v>0</v>
      </c>
      <c r="I28" s="1"/>
    </row>
    <row r="29" spans="1:9">
      <c r="A29" s="104"/>
      <c r="B29" s="105"/>
      <c r="C29" s="83"/>
      <c r="D29" s="83"/>
      <c r="E29" s="41"/>
      <c r="F29" s="37"/>
      <c r="G29" s="38"/>
      <c r="H29" s="42">
        <f t="shared" si="1"/>
        <v>0</v>
      </c>
      <c r="I29" s="1"/>
    </row>
    <row r="30" spans="1:9">
      <c r="A30" s="104"/>
      <c r="B30" s="105"/>
      <c r="C30" s="83"/>
      <c r="D30" s="83"/>
      <c r="E30" s="41"/>
      <c r="F30" s="37"/>
      <c r="G30" s="38"/>
      <c r="H30" s="42">
        <f t="shared" si="1"/>
        <v>0</v>
      </c>
      <c r="I30" s="1"/>
    </row>
    <row r="31" spans="1:9">
      <c r="A31" s="104"/>
      <c r="B31" s="105"/>
      <c r="C31" s="83"/>
      <c r="D31" s="83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4"/>
      <c r="B32" s="105"/>
      <c r="C32" s="98"/>
      <c r="D32" s="99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6"/>
      <c r="B33" s="107"/>
      <c r="C33" s="98"/>
      <c r="D33" s="99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08" t="s">
        <v>24</v>
      </c>
      <c r="B34" s="109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8">
        <f>SUM(H25:H31)</f>
        <v>0</v>
      </c>
      <c r="F34" s="69"/>
      <c r="G34" s="69"/>
      <c r="H34" s="126" t="s">
        <v>74</v>
      </c>
      <c r="I34" s="1"/>
    </row>
    <row r="35" spans="1:9" ht="14.25" customHeight="1">
      <c r="A35" s="110"/>
      <c r="B35" s="111"/>
      <c r="C35" s="92"/>
      <c r="D35" s="93"/>
      <c r="E35" s="70"/>
      <c r="F35" s="71"/>
      <c r="G35" s="71"/>
      <c r="H35" s="127"/>
      <c r="I35" s="1"/>
    </row>
    <row r="36" spans="1:9" ht="16.5" customHeight="1">
      <c r="A36" s="100" t="s">
        <v>27</v>
      </c>
      <c r="B36" s="101"/>
      <c r="C36" s="88" t="b">
        <f>IF(F38="카드+현금",Sheet3!C11,IF(F38="현금+카드",Sheet3!C4))</f>
        <v>0</v>
      </c>
      <c r="D36" s="89"/>
      <c r="E36" s="26" t="s">
        <v>73</v>
      </c>
      <c r="F36" s="133">
        <f>SUM(E22,E34)</f>
        <v>2471000</v>
      </c>
      <c r="G36" s="133"/>
      <c r="H36" s="27" t="s">
        <v>14</v>
      </c>
      <c r="I36" s="1"/>
    </row>
    <row r="37" spans="1:9" ht="16.5" customHeight="1">
      <c r="A37" s="100" t="s">
        <v>26</v>
      </c>
      <c r="B37" s="101"/>
      <c r="C37" s="86" t="b">
        <f>IF(F38="카드+현금",Sheet3!C9,IF(F38="현금+카드",Sheet3!C6))</f>
        <v>0</v>
      </c>
      <c r="D37" s="87"/>
      <c r="E37" s="26" t="s">
        <v>15</v>
      </c>
      <c r="F37" s="131">
        <f>F36*1.1-F36</f>
        <v>247100</v>
      </c>
      <c r="G37" s="132"/>
      <c r="H37" s="28"/>
      <c r="I37" s="1"/>
    </row>
    <row r="38" spans="1:9" ht="17.25" customHeight="1">
      <c r="A38" s="100" t="s">
        <v>22</v>
      </c>
      <c r="B38" s="101"/>
      <c r="C38" s="88"/>
      <c r="D38" s="89"/>
      <c r="E38" s="26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8" t="s">
        <v>23</v>
      </c>
      <c r="B39" s="109"/>
      <c r="C39" s="113">
        <f>SUM(C36:C37)-C38</f>
        <v>0</v>
      </c>
      <c r="D39" s="114"/>
      <c r="E39" s="29" t="s">
        <v>60</v>
      </c>
      <c r="F39" s="135"/>
      <c r="G39" s="136"/>
      <c r="H39" s="137"/>
      <c r="I39" s="1"/>
    </row>
    <row r="40" spans="1:9" ht="20.25" customHeight="1">
      <c r="A40" s="110"/>
      <c r="B40" s="111"/>
      <c r="C40" s="115"/>
      <c r="D40" s="116"/>
      <c r="E40" s="30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2718100</v>
      </c>
      <c r="G40" s="134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2"/>
      <c r="F42" s="112"/>
      <c r="G42" s="112"/>
      <c r="H42" s="112"/>
      <c r="I42" s="1"/>
    </row>
    <row r="43" spans="1:9">
      <c r="A43" s="43"/>
      <c r="B43" s="43"/>
      <c r="C43" s="1"/>
      <c r="D43" s="1"/>
      <c r="E43" s="112"/>
      <c r="F43" s="112"/>
      <c r="G43" s="112"/>
      <c r="H43" s="112"/>
      <c r="I43" s="1"/>
    </row>
    <row r="44" spans="1:9">
      <c r="C44" s="1"/>
      <c r="D44" s="1"/>
      <c r="E44" s="112"/>
      <c r="F44" s="112"/>
      <c r="G44" s="112"/>
      <c r="H44" s="11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2471000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2168100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2471000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2471000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2471000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2025-08-19T08:20:22Z</dcterms:modified>
</cp:coreProperties>
</file>