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A7224505-646F-4056-BCBB-4D1150878240}" xr6:coauthVersionLast="47" xr6:coauthVersionMax="47" xr10:uidLastSave="{00000000-0000-0000-0000-000000000000}"/>
  <bookViews>
    <workbookView xWindow="13440" yWindow="18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<sst xmlns="http://schemas.openxmlformats.org/spreadsheetml/2006/main" count="104" uniqueCount="94">
  <si>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</si>
  <si>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</si>
  <si>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</si>
  <si>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</si>
  <si>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</si>
  <si>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</si>
  <si>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</si>
  <si>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</si>
  <si>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</si>
  <si>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</si>
  <si>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</si>
  <si>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</si>
  <si>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</si>
  <si>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</si>
  <si>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</si>
  <si>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</si>
  <si>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</si>
  <si>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</si>
  <si>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</si>
  <si>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</si>
  <si>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</si>
  <si>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</si>
  <si>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</si>
  <si>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</si>
  <si>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</si>
  <si>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</si>
  <si>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</si>
  <si>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</si>
  <si>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</si>
  <si>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</si>
  <si>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</si>
  <si>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</si>
  <si>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</si>
  <si>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</si>
  <si>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</si>
  <si>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</si>
  <si>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</si>
  <si>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</si>
  <si>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</si>
  <si>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</si>
  <si>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</si>
  <si>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</si>
  <si>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</si>
  <si>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</si>
  <si>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</si>
  <si>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</si>
  <si>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</si>
  <si>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</si>
  <si>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</si>
  <si>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</si>
  <si>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</si>
  <si>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</si>
  <si>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</si>
  <si>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</si>
  <si>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</si>
  <si>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</si>
  <si>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</si>
  <si>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</si>
  <si>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</si>
  <si>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</si>
  <si>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</si>
  <si>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</si>
  <si>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</si>
  <si>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</si>
  <si>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</si>
  <si>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</si>
  <si>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</si>
  <si>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</si>
  <si>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</si>
  <si>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</si>
  <si>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</si>
  <si>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</si>
  <si>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</si>
  <si>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</si>
  <si>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</si>
  <si>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</si>
  <si>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김용민님(솔리드웍스 캐드)</t>
    <phoneticPr fontId="1" type="noConversion"/>
  </si>
  <si>
    <t>쿨러마스터 HYPER 620S ARGB</t>
    <phoneticPr fontId="1" type="noConversion"/>
  </si>
  <si>
    <t>마이크론 Crucial DDR5-5600 CL46 PRO 패키지 대원씨티에스 (32GB(16Gx2))</t>
    <phoneticPr fontId="1" type="noConversion"/>
  </si>
  <si>
    <t>SK하이닉스 Platinum P41 M.2 NVMe (1TB)</t>
    <phoneticPr fontId="1" type="noConversion"/>
  </si>
  <si>
    <t>Seagate BarraCuda 7200/256M (2TB, ST2000DM008)</t>
    <phoneticPr fontId="1" type="noConversion"/>
  </si>
  <si>
    <t>HDD</t>
    <phoneticPr fontId="1" type="noConversion"/>
  </si>
  <si>
    <t>마이크로닉스 COOLMAX 스테디 (블랙)</t>
    <phoneticPr fontId="1" type="noConversion"/>
  </si>
  <si>
    <t>마이크로닉스 Classic II 풀체인지 700W 80PLUS브론즈 ATX3.1</t>
    <phoneticPr fontId="1" type="noConversion"/>
  </si>
  <si>
    <t>Microsoft Windows 11 Home (처음사용자용 한글)</t>
    <phoneticPr fontId="1" type="noConversion"/>
  </si>
  <si>
    <t>모니터</t>
    <phoneticPr fontId="1" type="noConversion"/>
  </si>
  <si>
    <t>장패드 +사무용 무선 합본셋트 블랙 서비스</t>
    <phoneticPr fontId="1" type="noConversion"/>
  </si>
  <si>
    <t>키보드셋트</t>
    <phoneticPr fontId="1" type="noConversion"/>
  </si>
  <si>
    <t>MSI 지포스 RTX 5060 Ti 벤투스 2X 플러스 D7 16GB</t>
    <phoneticPr fontId="1" type="noConversion"/>
  </si>
  <si>
    <t>MSI PRO B760M-A WIFI</t>
    <phoneticPr fontId="1" type="noConversion"/>
  </si>
  <si>
    <t>인텔 코어i5-14세대 14600KF                                  (랩터레이크 리프레시)벨류팩정품</t>
    <phoneticPr fontId="1" type="noConversion"/>
  </si>
  <si>
    <t>PIXELART PAQ2710F 일반스탠드 IPS QHD 리얼 100 게이밍 화이트 무결점</t>
    <phoneticPr fontId="1" type="noConversion"/>
  </si>
  <si>
    <t>실수로 2718W 출고 20만원짜리;;</t>
    <phoneticPr fontId="1" type="noConversion"/>
  </si>
  <si>
    <t>( 요번상품 2대는 서비스안내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</si>
</sst>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7" borderId="14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76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1031998057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90</v>
      </c>
      <c r="D6" s="69"/>
      <c r="E6" s="20" t="s">
        <v>6</v>
      </c>
      <c r="F6" s="21">
        <v>280000</v>
      </c>
      <c r="G6" s="20">
        <v>1</v>
      </c>
      <c r="H6" s="34">
        <f>F6*G6</f>
        <v>280000</v>
      </c>
      <c r="I6" s="1"/>
    </row>
    <row r="7" spans="1:9" ht="24" customHeight="1">
      <c r="A7" s="110"/>
      <c r="B7" s="111"/>
      <c r="C7" s="70" t="s">
        <v>77</v>
      </c>
      <c r="D7" s="71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10"/>
      <c r="B8" s="111"/>
      <c r="C8" s="72" t="s">
        <v>89</v>
      </c>
      <c r="D8" s="73"/>
      <c r="E8" s="20" t="s">
        <v>7</v>
      </c>
      <c r="F8" s="21">
        <v>165000</v>
      </c>
      <c r="G8" s="20">
        <v>1</v>
      </c>
      <c r="H8" s="34">
        <f t="shared" si="0"/>
        <v>165000</v>
      </c>
      <c r="I8" s="1"/>
    </row>
    <row r="9" spans="1:9" ht="37.5" customHeight="1">
      <c r="A9" s="110"/>
      <c r="B9" s="111"/>
      <c r="C9" s="70" t="s">
        <v>78</v>
      </c>
      <c r="D9" s="71"/>
      <c r="E9" s="20" t="s">
        <v>8</v>
      </c>
      <c r="F9" s="21">
        <v>145000</v>
      </c>
      <c r="G9" s="20">
        <v>1</v>
      </c>
      <c r="H9" s="34">
        <f t="shared" si="0"/>
        <v>145000</v>
      </c>
      <c r="I9" s="1"/>
    </row>
    <row r="10" spans="1:9" ht="24" customHeight="1">
      <c r="A10" s="110"/>
      <c r="B10" s="111"/>
      <c r="C10" s="68" t="s">
        <v>88</v>
      </c>
      <c r="D10" s="69"/>
      <c r="E10" s="20" t="s">
        <v>9</v>
      </c>
      <c r="F10" s="21">
        <v>690000</v>
      </c>
      <c r="G10" s="20">
        <v>1</v>
      </c>
      <c r="H10" s="34">
        <f t="shared" si="0"/>
        <v>690000</v>
      </c>
      <c r="I10" s="1"/>
    </row>
    <row r="11" spans="1:9" ht="24" customHeight="1">
      <c r="A11" s="110"/>
      <c r="B11" s="111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10"/>
      <c r="B12" s="111"/>
      <c r="C12" s="140" t="s">
        <v>79</v>
      </c>
      <c r="D12" s="71"/>
      <c r="E12" s="20" t="s">
        <v>10</v>
      </c>
      <c r="F12" s="21">
        <v>150000</v>
      </c>
      <c r="G12" s="20">
        <v>1</v>
      </c>
      <c r="H12" s="34">
        <f t="shared" si="0"/>
        <v>150000</v>
      </c>
      <c r="I12" s="1"/>
    </row>
    <row r="13" spans="1:9" ht="31.5" customHeight="1">
      <c r="A13" s="110"/>
      <c r="B13" s="111"/>
      <c r="C13" s="132" t="s">
        <v>80</v>
      </c>
      <c r="D13" s="133"/>
      <c r="E13" s="20" t="s">
        <v>81</v>
      </c>
      <c r="F13" s="21">
        <v>98000</v>
      </c>
      <c r="G13" s="20">
        <v>1</v>
      </c>
      <c r="H13" s="34">
        <f t="shared" si="0"/>
        <v>98000</v>
      </c>
      <c r="I13" s="1"/>
    </row>
    <row r="14" spans="1:9" ht="29.25" customHeight="1">
      <c r="A14" s="110"/>
      <c r="B14" s="111"/>
      <c r="C14" s="132" t="s">
        <v>82</v>
      </c>
      <c r="D14" s="133"/>
      <c r="E14" s="20" t="s">
        <v>62</v>
      </c>
      <c r="F14" s="21">
        <v>43000</v>
      </c>
      <c r="G14" s="20">
        <v>1</v>
      </c>
      <c r="H14" s="34">
        <f t="shared" si="0"/>
        <v>43000</v>
      </c>
      <c r="I14" s="1"/>
    </row>
    <row r="15" spans="1:9" ht="24" customHeight="1">
      <c r="A15" s="110"/>
      <c r="B15" s="111"/>
      <c r="C15" s="132" t="s">
        <v>83</v>
      </c>
      <c r="D15" s="133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10"/>
      <c r="B16" s="111"/>
      <c r="C16" s="134" t="s">
        <v>44</v>
      </c>
      <c r="D16" s="135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10"/>
      <c r="B17" s="111"/>
      <c r="C17" s="141" t="s">
        <v>71</v>
      </c>
      <c r="D17" s="11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10"/>
      <c r="B18" s="111"/>
      <c r="C18" s="118" t="s">
        <v>84</v>
      </c>
      <c r="D18" s="119"/>
      <c r="E18" s="23" t="s">
        <v>66</v>
      </c>
      <c r="F18" s="24">
        <v>170000</v>
      </c>
      <c r="G18" s="23">
        <v>1</v>
      </c>
      <c r="H18" s="34">
        <f t="shared" si="0"/>
        <v>170000</v>
      </c>
      <c r="I18" s="1"/>
    </row>
    <row r="19" spans="1:9">
      <c r="A19" s="110"/>
      <c r="B19" s="111"/>
      <c r="C19" s="136" t="s">
        <v>72</v>
      </c>
      <c r="D19" s="137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1942000</v>
      </c>
      <c r="F21" s="103"/>
      <c r="G21" s="39">
        <v>1</v>
      </c>
      <c r="H21" s="65" t="s">
        <v>75</v>
      </c>
      <c r="I21" s="1"/>
    </row>
    <row r="22" spans="1:9" ht="12.75" customHeight="1">
      <c r="A22" s="114"/>
      <c r="B22" s="115"/>
      <c r="C22" s="129"/>
      <c r="D22" s="129"/>
      <c r="E22" s="103">
        <f>E21*G21</f>
        <v>1942000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6"/>
      <c r="B25" s="117"/>
      <c r="C25" s="99" t="s">
        <v>91</v>
      </c>
      <c r="D25" s="100"/>
      <c r="E25" s="41" t="s">
        <v>85</v>
      </c>
      <c r="F25" s="37">
        <v>155000</v>
      </c>
      <c r="G25" s="38">
        <v>2</v>
      </c>
      <c r="H25" s="42">
        <f>F25*G25</f>
        <v>310000</v>
      </c>
      <c r="I25" s="1"/>
    </row>
    <row r="26" spans="1:9" ht="25.15" customHeight="1">
      <c r="A26" s="83" t="s">
        <v>68</v>
      </c>
      <c r="B26" s="84"/>
      <c r="C26" s="120" t="s">
        <v>86</v>
      </c>
      <c r="D26" s="120"/>
      <c r="E26" s="41" t="s">
        <v>87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85"/>
      <c r="B27" s="86"/>
      <c r="C27" s="120"/>
      <c r="D27" s="120"/>
      <c r="E27" s="41"/>
      <c r="F27" s="37"/>
      <c r="G27" s="38"/>
      <c r="H27" s="42">
        <f t="shared" ref="H27:H33" si="1">F27*G27</f>
        <v>0</v>
      </c>
      <c r="I27" s="1"/>
    </row>
    <row r="28" spans="1:9">
      <c r="A28" s="85"/>
      <c r="B28" s="86"/>
      <c r="C28" s="120"/>
      <c r="D28" s="120"/>
      <c r="E28" s="41"/>
      <c r="F28" s="37"/>
      <c r="G28" s="38"/>
      <c r="H28" s="42">
        <f t="shared" si="1"/>
        <v>0</v>
      </c>
      <c r="I28" s="1"/>
    </row>
    <row r="29" spans="1:9">
      <c r="A29" s="85"/>
      <c r="B29" s="86"/>
      <c r="C29" s="120" t="s">
        <v>92</v>
      </c>
      <c r="D29" s="120"/>
      <c r="E29" s="41"/>
      <c r="F29" s="37"/>
      <c r="G29" s="38"/>
      <c r="H29" s="42">
        <f t="shared" si="1"/>
        <v>0</v>
      </c>
      <c r="I29" s="1"/>
    </row>
    <row r="30" spans="1:9">
      <c r="A30" s="85"/>
      <c r="B30" s="86"/>
      <c r="C30" s="120" t="s">
        <v>93</v>
      </c>
      <c r="D30" s="120"/>
      <c r="E30" s="41"/>
      <c r="F30" s="37"/>
      <c r="G30" s="38"/>
      <c r="H30" s="42">
        <f t="shared" si="1"/>
        <v>0</v>
      </c>
      <c r="I30" s="1"/>
    </row>
    <row r="31" spans="1:9">
      <c r="A31" s="85"/>
      <c r="B31" s="86"/>
      <c r="C31" s="120"/>
      <c r="D31" s="12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5"/>
      <c r="B32" s="86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7"/>
      <c r="B33" s="88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310000</v>
      </c>
      <c r="F34" s="105"/>
      <c r="G34" s="105"/>
      <c r="H34" s="63" t="s">
        <v>74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81" t="s">
        <v>27</v>
      </c>
      <c r="B36" s="82"/>
      <c r="C36" s="48" t="b">
        <f>IF(F38="카드+현금",Sheet3!C11,IF(F38="현금+카드",Sheet3!C4))</f>
        <v>0</v>
      </c>
      <c r="D36" s="49"/>
      <c r="E36" s="26" t="s">
        <v>73</v>
      </c>
      <c r="F36" s="76">
        <f>SUM(E22,E34)</f>
        <v>2252000</v>
      </c>
      <c r="G36" s="76"/>
      <c r="H36" s="27" t="s">
        <v>14</v>
      </c>
      <c r="I36" s="1"/>
    </row>
    <row r="37" spans="1:9" ht="16.5" customHeight="1">
      <c r="A37" s="81" t="s">
        <v>26</v>
      </c>
      <c r="B37" s="82"/>
      <c r="C37" s="91" t="b">
        <f>IF(F38="카드+현금",Sheet3!C9,IF(F38="현금+카드",Sheet3!C6))</f>
        <v>0</v>
      </c>
      <c r="D37" s="92"/>
      <c r="E37" s="26" t="s">
        <v>15</v>
      </c>
      <c r="F37" s="74">
        <f>F36*1.1-F36</f>
        <v>225200</v>
      </c>
      <c r="G37" s="75"/>
      <c r="H37" s="28"/>
      <c r="I37" s="1"/>
    </row>
    <row r="38" spans="1:9" ht="17.25" customHeight="1">
      <c r="A38" s="81" t="s">
        <v>22</v>
      </c>
      <c r="B38" s="82"/>
      <c r="C38" s="48"/>
      <c r="D38" s="49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8"/>
      <c r="G39" s="79"/>
      <c r="H39" s="80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7">
        <f>IF(F38="현금(이체X)",F36,IF(F38="웹결제",ROUND(Sheet2!B7,-4),IF(F38="이체 및 현금영수증",F36+F36*10%,IF(F38="이체 및 세금계산서",F36+F36*10%,IF(F38="이체 및 세금계산서",F36+F36*10%,)))))-F39</f>
        <v>2477200</v>
      </c>
      <c r="G40" s="7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2" t="s">
        <v>43</v>
      </c>
      <c r="G41" s="122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2252000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1927200.0000000002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2252000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2252000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2025-08-06T05:31:49Z</cp:lastPrinted>
  <dcterms:created xsi:type="dcterms:W3CDTF">2019-03-28T03:58:09Z</dcterms:created>
  <dcterms:modified xsi:type="dcterms:W3CDTF">2025-08-08T02:06:02Z</dcterms:modified>
</cp:coreProperties>
</file>