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C755B20-DC7A-44A7-B031-43308ED09ADD}" xr6:coauthVersionLast="47" xr6:coauthVersionMax="47" xr10:uidLastSave="{00000000-0000-0000-0000-000000000000}"/>
  <bookViews>
    <workbookView xWindow="5385" yWindow="2100" windowWidth="19440" windowHeight="18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<sst xmlns="http://schemas.openxmlformats.org/spreadsheetml/2006/main" count="97" uniqueCount="88">
  <si>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</si>
  <si>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</si>
  <si>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</si>
  <si>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</si>
  <si>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</si>
  <si>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</si>
  <si>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</si>
  <si>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</si>
  <si>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</si>
  <si>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</si>
  <si>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</si>
  <si>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</si>
  <si>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</si>
  <si>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</si>
  <si>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</si>
  <si>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</si>
  <si>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</si>
  <si>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</si>
  <si>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</si>
  <si>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</si>
  <si>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</si>
  <si>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</si>
  <si>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</si>
  <si>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</si>
  <si>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</si>
  <si>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</si>
  <si>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</si>
  <si>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</si>
  <si>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</si>
  <si>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</si>
  <si>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</si>
  <si>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</si>
  <si>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</si>
  <si>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</si>
  <si>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</si>
  <si>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</si>
  <si>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</si>
  <si>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</si>
  <si>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</si>
  <si>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</si>
  <si>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</si>
  <si>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</si>
  <si>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</si>
  <si>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</si>
  <si>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</si>
  <si>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</si>
  <si>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</si>
  <si>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</si>
  <si>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</si>
  <si>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</si>
  <si>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</si>
  <si>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</si>
  <si>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</si>
  <si>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</si>
  <si>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</si>
  <si>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</si>
  <si>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</si>
  <si>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</si>
  <si>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</si>
  <si>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</si>
  <si>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</si>
  <si>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</si>
  <si>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</si>
  <si>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</si>
  <si>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</si>
  <si>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</si>
  <si>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</si>
  <si>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</si>
  <si>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</si>
  <si>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</si>
  <si>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</si>
  <si>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</si>
  <si>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</si>
  <si>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</si>
  <si>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</si>
  <si>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MAG B760M 박격포 II</t>
    <phoneticPr fontId="1" type="noConversion"/>
  </si>
  <si>
    <t>인텔 정품쿨러</t>
    <phoneticPr fontId="1" type="noConversion"/>
  </si>
  <si>
    <t>ESSENCORE KLEVV CRAS C910 M.2 NVMe (500GB)pcie4.0 5000MB</t>
    <phoneticPr fontId="1" type="noConversion"/>
  </si>
  <si>
    <t>MSI 지포스 RTX 3060 벤투스 2X OC D6 12GB</t>
    <phoneticPr fontId="1" type="noConversion"/>
  </si>
  <si>
    <t>Western Digital WD Blue 5400/256M (4TB, WD40EZAX)</t>
    <phoneticPr fontId="1" type="noConversion"/>
  </si>
  <si>
    <t>기존케이스</t>
    <phoneticPr fontId="1" type="noConversion"/>
  </si>
  <si>
    <t>기존파워 사용가능하면 그대로~</t>
    <phoneticPr fontId="1" type="noConversion"/>
  </si>
  <si>
    <t>TeamGroup DDR5-5600 CL46 Elite 서린 (8GB)</t>
    <phoneticPr fontId="1" type="noConversion"/>
  </si>
  <si>
    <t xml:space="preserve">인텔 i5-14세대 14400F(랩터레이크 리프레시) </t>
    <phoneticPr fontId="1" type="noConversion"/>
  </si>
  <si>
    <t>현금+카드</t>
  </si>
  <si>
    <t>윤영민 (카톡상담)</t>
    <phoneticPr fontId="1" type="noConversion"/>
  </si>
  <si>
    <t>HDD</t>
    <phoneticPr fontId="1" type="noConversion"/>
  </si>
  <si>
    <t xml:space="preserve"> 기존 SSD 확인후  인식되면 보조로~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</si>
</sst>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67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68</v>
      </c>
      <c r="B6" s="107"/>
      <c r="C6" s="68" t="s">
        <v>83</v>
      </c>
      <c r="D6" s="69"/>
      <c r="E6" s="20" t="s">
        <v>6</v>
      </c>
      <c r="F6" s="21">
        <v>179000</v>
      </c>
      <c r="G6" s="20">
        <v>1</v>
      </c>
      <c r="H6" s="34">
        <f>F6*G6</f>
        <v>179000</v>
      </c>
      <c r="I6" s="1"/>
    </row>
    <row r="7" spans="1:9" ht="24" customHeight="1">
      <c r="A7" s="108"/>
      <c r="B7" s="109"/>
      <c r="C7" s="68" t="s">
        <v>76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75</v>
      </c>
      <c r="D8" s="71"/>
      <c r="E8" s="20" t="s">
        <v>7</v>
      </c>
      <c r="F8" s="21">
        <v>185000</v>
      </c>
      <c r="G8" s="20">
        <v>1</v>
      </c>
      <c r="H8" s="34">
        <f t="shared" si="0"/>
        <v>185000</v>
      </c>
      <c r="I8" s="1"/>
    </row>
    <row r="9" spans="1:9" ht="37.5" customHeight="1">
      <c r="A9" s="108"/>
      <c r="B9" s="109"/>
      <c r="C9" s="68" t="s">
        <v>82</v>
      </c>
      <c r="D9" s="69"/>
      <c r="E9" s="20" t="s">
        <v>8</v>
      </c>
      <c r="F9" s="21">
        <v>35000</v>
      </c>
      <c r="G9" s="20">
        <v>2</v>
      </c>
      <c r="H9" s="34">
        <f t="shared" si="0"/>
        <v>70000</v>
      </c>
      <c r="I9" s="1"/>
    </row>
    <row r="10" spans="1:9" ht="24" customHeight="1">
      <c r="A10" s="108"/>
      <c r="B10" s="109"/>
      <c r="C10" s="68" t="s">
        <v>78</v>
      </c>
      <c r="D10" s="69"/>
      <c r="E10" s="20" t="s">
        <v>9</v>
      </c>
      <c r="F10" s="21">
        <v>400000</v>
      </c>
      <c r="G10" s="20">
        <v>1</v>
      </c>
      <c r="H10" s="34">
        <f t="shared" si="0"/>
        <v>400000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77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 t="s">
        <v>79</v>
      </c>
      <c r="D13" s="131"/>
      <c r="E13" s="20" t="s">
        <v>86</v>
      </c>
      <c r="F13" s="21">
        <v>140000</v>
      </c>
      <c r="G13" s="20">
        <v>1</v>
      </c>
      <c r="H13" s="34">
        <f t="shared" si="0"/>
        <v>140000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61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62</v>
      </c>
      <c r="F15" s="21"/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 t="s">
        <v>87</v>
      </c>
      <c r="D16" s="133"/>
      <c r="E16" s="20"/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69</v>
      </c>
      <c r="D17" s="117"/>
      <c r="E17" s="23" t="s">
        <v>63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70</v>
      </c>
      <c r="D18" s="117"/>
      <c r="E18" s="23" t="s">
        <v>64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71</v>
      </c>
      <c r="D19" s="135"/>
      <c r="E19" s="20" t="s">
        <v>65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1109000</v>
      </c>
      <c r="F21" s="101"/>
      <c r="G21" s="39">
        <v>1</v>
      </c>
      <c r="H21" s="65" t="s">
        <v>74</v>
      </c>
      <c r="I21" s="1"/>
    </row>
    <row r="22" spans="1:9" ht="12.75" customHeight="1">
      <c r="A22" s="112"/>
      <c r="B22" s="113"/>
      <c r="C22" s="127"/>
      <c r="D22" s="127"/>
      <c r="E22" s="101">
        <f>E21*G21</f>
        <v>1109000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66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현금+카드(VAT포함)</v>
      </c>
      <c r="D34" s="92"/>
      <c r="E34" s="102">
        <f>SUM(H25:H31)</f>
        <v>0</v>
      </c>
      <c r="F34" s="103"/>
      <c r="G34" s="103"/>
      <c r="H34" s="63" t="s">
        <v>73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>
        <f>IF(F38="카드+현금",Sheet3!C11,IF(F38="현금+카드",Sheet3!C4))</f>
        <v>500000</v>
      </c>
      <c r="D36" s="49"/>
      <c r="E36" s="26" t="s">
        <v>72</v>
      </c>
      <c r="F36" s="74">
        <f>SUM(E22,E34)</f>
        <v>1109000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>
        <f>IF(F38="카드+현금",Sheet3!C9,IF(F38="현금+카드",Sheet3!C6))</f>
        <v>669900</v>
      </c>
      <c r="D37" s="90"/>
      <c r="E37" s="26" t="s">
        <v>15</v>
      </c>
      <c r="F37" s="72">
        <f>F36*1.1-F36</f>
        <v>110900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84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38" s="1"/>
    </row>
    <row r="39" spans="1:9" ht="19.5" customHeight="1">
      <c r="A39" s="44" t="s">
        <v>23</v>
      </c>
      <c r="B39" s="45"/>
      <c r="C39" s="50">
        <f>SUM(C36:C37)-C38</f>
        <v>1169900</v>
      </c>
      <c r="D39" s="51"/>
      <c r="E39" s="29" t="s">
        <v>59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-1219900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1109000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669900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1109000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2025-07-04T10:00:09Z</dcterms:modified>
</cp:coreProperties>
</file>