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B0BD8AB0-AD8B-4825-ABE4-C2198D577D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<sst xmlns="http://schemas.openxmlformats.org/spreadsheetml/2006/main" count="91" uniqueCount="78">
  <si>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</si>
  <si>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</si>
  <si>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</si>
  <si>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</si>
  <si>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</si>
  <si>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</si>
  <si>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</si>
  <si>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</si>
  <si>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</si>
  <si>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</si>
  <si>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</si>
  <si>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</si>
  <si>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</si>
  <si>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</si>
  <si>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</si>
  <si>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</si>
  <si>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</si>
  <si>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</si>
  <si>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</si>
  <si>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</si>
  <si>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</si>
  <si>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</si>
  <si>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</si>
  <si>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</si>
  <si>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</si>
  <si>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</si>
  <si>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</si>
  <si>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</si>
  <si>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</si>
  <si>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</si>
  <si>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</si>
  <si>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</si>
  <si>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</si>
  <si>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</si>
  <si>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</si>
  <si>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</si>
  <si>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</si>
  <si>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</si>
  <si>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</si>
  <si>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</si>
  <si>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</si>
  <si>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</si>
  <si>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</si>
  <si>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</si>
  <si>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</si>
  <si>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</si>
  <si>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</si>
  <si>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</si>
  <si>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</si>
  <si>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</si>
  <si>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</si>
  <si>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</si>
  <si>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</si>
  <si>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</si>
  <si>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</si>
  <si>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</si>
  <si>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</si>
  <si>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</si>
  <si>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</si>
  <si>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</si>
  <si>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</si>
  <si>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</si>
  <si>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</si>
  <si>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</si>
  <si>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</si>
  <si>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</si>
  <si>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</si>
  <si>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</si>
  <si>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MSI A520M-A PRO DDR4</t>
    <phoneticPr fontId="1" type="noConversion"/>
  </si>
  <si>
    <t>AMD 라이젠5-4세대 5600 (버미어) (멀티팩 정품)</t>
    <phoneticPr fontId="1" type="noConversion"/>
  </si>
  <si>
    <t xml:space="preserve">재조립 및 드라이버 셋팅 </t>
    <phoneticPr fontId="1" type="noConversion"/>
  </si>
  <si>
    <t>AMD  정품쿨러</t>
    <phoneticPr fontId="1" type="noConversion"/>
  </si>
  <si>
    <t>타무즈 DDR4-3200 CL22 (16GB)</t>
    <phoneticPr fontId="1" type="noConversion"/>
  </si>
  <si>
    <t>매입가</t>
    <phoneticPr fontId="1" type="noConversion"/>
  </si>
  <si>
    <t>업그레이드 (전화문의 )</t>
    <phoneticPr fontId="1" type="noConversion"/>
  </si>
  <si>
    <t>기존 i7 6700 +8+8=보드 챙겨드림</t>
    <phoneticPr fontId="1" type="noConversion"/>
  </si>
  <si>
    <t>조립할떄 다시가져오시는걸로</t>
    <phoneticPr fontId="1" type="noConversion"/>
  </si>
  <si>
    <t xml:space="preserve">이준서 고객님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</si>
</sst>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176" fontId="9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9" fillId="2" borderId="6" xfId="0" applyFont="1" applyFill="1" applyBorder="1" applyProtection="1">
      <alignment vertical="center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</xf>
    <xf numFmtId="176" fontId="9" fillId="3" borderId="3" xfId="0" applyNumberFormat="1" applyFont="1" applyFill="1" applyBorder="1" applyProtection="1">
      <alignment vertical="center"/>
    </xf>
    <xf numFmtId="176" fontId="9" fillId="6" borderId="1" xfId="0" applyNumberFormat="1" applyFont="1" applyFill="1" applyBorder="1" applyProtection="1">
      <alignment vertical="center"/>
    </xf>
    <xf numFmtId="176" fontId="9" fillId="5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Protection="1">
      <alignment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176" fontId="9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11" borderId="14" xfId="0" applyFont="1" applyFill="1" applyBorder="1" applyAlignment="1" applyProtection="1">
      <alignment horizontal="center" vertical="center" wrapText="1"/>
      <protection locked="0"/>
    </xf>
    <xf numFmtId="0" fontId="7" fillId="11" borderId="3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176" fontId="9" fillId="2" borderId="1" xfId="0" applyNumberFormat="1" applyFont="1" applyFill="1" applyBorder="1" applyAlignment="1" applyProtection="1">
      <alignment horizontal="center" vertical="center"/>
      <protection locked="0"/>
    </xf>
    <xf numFmtId="176" fontId="9" fillId="5" borderId="4" xfId="0" applyNumberFormat="1" applyFont="1" applyFill="1" applyBorder="1" applyAlignment="1" applyProtection="1">
      <alignment horizontal="center" vertical="center"/>
    </xf>
    <xf numFmtId="176" fontId="9" fillId="5" borderId="5" xfId="0" applyNumberFormat="1" applyFont="1" applyFill="1" applyBorder="1" applyAlignment="1" applyProtection="1">
      <alignment horizontal="center" vertical="center"/>
    </xf>
    <xf numFmtId="176" fontId="9" fillId="5" borderId="9" xfId="0" applyNumberFormat="1" applyFont="1" applyFill="1" applyBorder="1" applyAlignment="1" applyProtection="1">
      <alignment horizontal="center" vertical="center"/>
    </xf>
    <xf numFmtId="176" fontId="9" fillId="5" borderId="10" xfId="0" applyNumberFormat="1" applyFont="1" applyFill="1" applyBorder="1" applyAlignment="1" applyProtection="1">
      <alignment horizontal="center" vertical="center"/>
    </xf>
    <xf numFmtId="0" fontId="7" fillId="11" borderId="4" xfId="0" applyFont="1" applyFill="1" applyBorder="1" applyAlignment="1" applyProtection="1">
      <alignment horizontal="center" vertical="center" wrapText="1"/>
      <protection locked="0"/>
    </xf>
    <xf numFmtId="0" fontId="7" fillId="11" borderId="6" xfId="0" applyFont="1" applyFill="1" applyBorder="1" applyAlignment="1" applyProtection="1">
      <alignment horizontal="center" vertical="center" wrapText="1"/>
      <protection locked="0"/>
    </xf>
    <xf numFmtId="0" fontId="7" fillId="11" borderId="7" xfId="0" applyFont="1" applyFill="1" applyBorder="1" applyAlignment="1" applyProtection="1">
      <alignment horizontal="center" vertical="center" wrapText="1"/>
      <protection locked="0"/>
    </xf>
    <xf numFmtId="0" fontId="7" fillId="11" borderId="8" xfId="0" applyFont="1" applyFill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 applyProtection="1">
      <alignment horizontal="center" wrapText="1"/>
      <protection locked="0"/>
    </xf>
    <xf numFmtId="0" fontId="12" fillId="6" borderId="6" xfId="0" applyFont="1" applyFill="1" applyBorder="1" applyAlignment="1" applyProtection="1">
      <alignment horizontal="center" wrapText="1"/>
      <protection locked="0"/>
    </xf>
    <xf numFmtId="0" fontId="12" fillId="6" borderId="7" xfId="0" applyFont="1" applyFill="1" applyBorder="1" applyAlignment="1" applyProtection="1">
      <alignment horizontal="center" wrapText="1"/>
      <protection locked="0"/>
    </xf>
    <xf numFmtId="0" fontId="12" fillId="6" borderId="8" xfId="0" applyFont="1" applyFill="1" applyBorder="1" applyAlignment="1" applyProtection="1">
      <alignment horizontal="center" wrapText="1"/>
      <protection locked="0"/>
    </xf>
    <xf numFmtId="0" fontId="12" fillId="6" borderId="9" xfId="0" applyFont="1" applyFill="1" applyBorder="1" applyAlignment="1" applyProtection="1">
      <alignment horizontal="center" wrapText="1"/>
      <protection locked="0"/>
    </xf>
    <xf numFmtId="0" fontId="12" fillId="6" borderId="11" xfId="0" applyFont="1" applyFill="1" applyBorder="1" applyAlignment="1" applyProtection="1">
      <alignment horizontal="center" wrapText="1"/>
      <protection locked="0"/>
    </xf>
    <xf numFmtId="0" fontId="9" fillId="11" borderId="14" xfId="0" applyFont="1" applyFill="1" applyBorder="1" applyAlignment="1" applyProtection="1">
      <alignment horizontal="center" vertical="center"/>
      <protection locked="0"/>
    </xf>
    <xf numFmtId="0" fontId="9" fillId="11" borderId="3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176" fontId="9" fillId="3" borderId="14" xfId="0" applyNumberFormat="1" applyFont="1" applyFill="1" applyBorder="1" applyAlignment="1" applyProtection="1">
      <alignment horizontal="center" vertical="center"/>
      <protection locked="0"/>
    </xf>
    <xf numFmtId="178" fontId="9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9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9" fillId="2" borderId="2" xfId="0" applyNumberFormat="1" applyFont="1" applyFill="1" applyBorder="1" applyAlignment="1" applyProtection="1">
      <alignment horizontal="center" vertical="center"/>
      <protection locked="0"/>
    </xf>
    <xf numFmtId="178" fontId="9" fillId="2" borderId="3" xfId="0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 applyProtection="1">
      <alignment horizontal="center" vertical="center"/>
      <protection locked="0"/>
    </xf>
    <xf numFmtId="0" fontId="13" fillId="5" borderId="11" xfId="0" applyFont="1" applyFill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9" fillId="11" borderId="4" xfId="0" applyFont="1" applyFill="1" applyBorder="1" applyAlignment="1" applyProtection="1">
      <alignment horizontal="center" vertical="center" wrapText="1"/>
      <protection locked="0"/>
    </xf>
    <xf numFmtId="0" fontId="9" fillId="11" borderId="6" xfId="0" applyFont="1" applyFill="1" applyBorder="1" applyAlignment="1" applyProtection="1">
      <alignment horizontal="center" vertical="center" wrapText="1"/>
      <protection locked="0"/>
    </xf>
    <xf numFmtId="0" fontId="9" fillId="11" borderId="7" xfId="0" applyFont="1" applyFill="1" applyBorder="1" applyAlignment="1" applyProtection="1">
      <alignment horizontal="center" vertical="center" wrapText="1"/>
      <protection locked="0"/>
    </xf>
    <xf numFmtId="0" fontId="9" fillId="11" borderId="8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 applyProtection="1">
      <alignment horizontal="center" vertical="center" wrapText="1"/>
      <protection locked="0"/>
    </xf>
    <xf numFmtId="0" fontId="9" fillId="11" borderId="11" xfId="0" applyFont="1" applyFill="1" applyBorder="1" applyAlignment="1" applyProtection="1">
      <alignment horizontal="center" vertical="center" wrapText="1"/>
      <protection locked="0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3" fillId="6" borderId="4" xfId="0" applyNumberFormat="1" applyFont="1" applyFill="1" applyBorder="1" applyAlignment="1" applyProtection="1">
      <alignment horizontal="center" vertical="center"/>
    </xf>
    <xf numFmtId="178" fontId="13" fillId="6" borderId="6" xfId="0" applyNumberFormat="1" applyFont="1" applyFill="1" applyBorder="1" applyAlignment="1" applyProtection="1">
      <alignment horizontal="center" vertical="center"/>
    </xf>
    <xf numFmtId="178" fontId="13" fillId="6" borderId="9" xfId="0" applyNumberFormat="1" applyFont="1" applyFill="1" applyBorder="1" applyAlignment="1" applyProtection="1">
      <alignment horizontal="center" vertical="center"/>
    </xf>
    <xf numFmtId="178" fontId="13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9" fillId="2" borderId="4" xfId="0" applyNumberFormat="1" applyFont="1" applyFill="1" applyBorder="1" applyAlignment="1" applyProtection="1">
      <alignment horizontal="center" vertical="center"/>
    </xf>
    <xf numFmtId="176" fontId="9" fillId="2" borderId="5" xfId="0" applyNumberFormat="1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  <xf numFmtId="176" fontId="9" fillId="6" borderId="1" xfId="0" applyNumberFormat="1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  <protection locked="0"/>
    </xf>
    <xf numFmtId="176" fontId="9" fillId="2" borderId="14" xfId="0" applyNumberFormat="1" applyFont="1" applyFill="1" applyBorder="1" applyAlignment="1" applyProtection="1">
      <alignment horizontal="center" vertical="center"/>
      <protection locked="0"/>
    </xf>
    <xf numFmtId="176" fontId="9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77</v>
      </c>
      <c r="C1" s="45" t="s">
        <v>74</v>
      </c>
      <c r="D1" s="46"/>
      <c r="E1" s="120"/>
      <c r="F1" s="121"/>
      <c r="G1" s="121"/>
      <c r="H1" s="122"/>
    </row>
    <row r="2" spans="1:9" ht="22.5" customHeight="1">
      <c r="A2" s="14" t="s">
        <v>34</v>
      </c>
      <c r="B2" s="15">
        <v>1076562896</v>
      </c>
      <c r="C2" s="47"/>
      <c r="D2" s="48"/>
      <c r="E2" s="123"/>
      <c r="F2" s="124"/>
      <c r="G2" s="124"/>
      <c r="H2" s="125"/>
    </row>
    <row r="3" spans="1:9" ht="22.5" customHeight="1">
      <c r="A3" s="14" t="s">
        <v>35</v>
      </c>
      <c r="B3" s="16">
        <f ca="1">TODAY()</f>
        <v>45822</v>
      </c>
      <c r="C3" s="14" t="s">
        <v>36</v>
      </c>
      <c r="D3" s="17"/>
      <c r="E3" s="123"/>
      <c r="F3" s="124"/>
      <c r="G3" s="124"/>
      <c r="H3" s="125"/>
    </row>
    <row r="4" spans="1:9" ht="22.5" customHeight="1">
      <c r="A4" s="18" t="s">
        <v>33</v>
      </c>
      <c r="B4" s="51"/>
      <c r="C4" s="51"/>
      <c r="D4" s="52"/>
      <c r="E4" s="126"/>
      <c r="F4" s="127"/>
      <c r="G4" s="127"/>
      <c r="H4" s="128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/>
      <c r="B6" s="75"/>
      <c r="C6" s="62" t="s">
        <v>69</v>
      </c>
      <c r="D6" s="63"/>
      <c r="E6" s="20" t="s">
        <v>6</v>
      </c>
      <c r="F6" s="21">
        <v>125000</v>
      </c>
      <c r="G6" s="20">
        <v>1</v>
      </c>
      <c r="H6" s="34">
        <f>F6*G6</f>
        <v>125000</v>
      </c>
      <c r="I6" s="1"/>
    </row>
    <row r="7" spans="1:9" ht="24" customHeight="1">
      <c r="A7" s="76"/>
      <c r="B7" s="77"/>
      <c r="C7" s="62" t="s">
        <v>71</v>
      </c>
      <c r="D7" s="63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2" t="s">
        <v>68</v>
      </c>
      <c r="D8" s="133"/>
      <c r="E8" s="20" t="s">
        <v>7</v>
      </c>
      <c r="F8" s="21">
        <v>78000</v>
      </c>
      <c r="G8" s="20">
        <v>1</v>
      </c>
      <c r="H8" s="34">
        <f t="shared" si="0"/>
        <v>78000</v>
      </c>
      <c r="I8" s="1"/>
    </row>
    <row r="9" spans="1:9" ht="37.5" customHeight="1">
      <c r="A9" s="76"/>
      <c r="B9" s="77"/>
      <c r="C9" s="62" t="s">
        <v>72</v>
      </c>
      <c r="D9" s="63"/>
      <c r="E9" s="20" t="s">
        <v>8</v>
      </c>
      <c r="F9" s="21">
        <v>37000</v>
      </c>
      <c r="G9" s="20">
        <v>2</v>
      </c>
      <c r="H9" s="34">
        <f t="shared" si="0"/>
        <v>74000</v>
      </c>
      <c r="I9" s="1"/>
    </row>
    <row r="10" spans="1:9" ht="24" customHeight="1">
      <c r="A10" s="76"/>
      <c r="B10" s="77"/>
      <c r="C10" s="62" t="s">
        <v>44</v>
      </c>
      <c r="D10" s="63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44</v>
      </c>
      <c r="D12" s="63"/>
      <c r="E12" s="20" t="s">
        <v>10</v>
      </c>
      <c r="F12" s="21"/>
      <c r="G12" s="20"/>
      <c r="H12" s="34">
        <f t="shared" si="0"/>
        <v>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44</v>
      </c>
      <c r="D14" s="57"/>
      <c r="E14" s="20" t="s">
        <v>62</v>
      </c>
      <c r="F14" s="21"/>
      <c r="G14" s="20"/>
      <c r="H14" s="34">
        <f t="shared" si="0"/>
        <v>0</v>
      </c>
      <c r="I14" s="1"/>
    </row>
    <row r="15" spans="1:9" ht="24" customHeight="1">
      <c r="A15" s="76"/>
      <c r="B15" s="77"/>
      <c r="C15" s="56" t="s">
        <v>44</v>
      </c>
      <c r="D15" s="57"/>
      <c r="E15" s="20" t="s">
        <v>63</v>
      </c>
      <c r="F15" s="21"/>
      <c r="G15" s="20"/>
      <c r="H15" s="34">
        <f t="shared" si="0"/>
        <v>0</v>
      </c>
      <c r="I15" s="1"/>
    </row>
    <row r="16" spans="1:9" ht="24" customHeight="1">
      <c r="A16" s="76"/>
      <c r="B16" s="77"/>
      <c r="C16" s="58"/>
      <c r="D16" s="59"/>
      <c r="E16" s="20"/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70</v>
      </c>
      <c r="D17" s="68"/>
      <c r="E17" s="23" t="s">
        <v>64</v>
      </c>
      <c r="F17" s="24">
        <v>50000</v>
      </c>
      <c r="G17" s="23">
        <v>1</v>
      </c>
      <c r="H17" s="34">
        <f t="shared" si="0"/>
        <v>50000</v>
      </c>
      <c r="I17" s="1"/>
    </row>
    <row r="18" spans="1:9">
      <c r="A18" s="76"/>
      <c r="B18" s="77"/>
      <c r="C18" s="84"/>
      <c r="D18" s="85"/>
      <c r="E18" s="23"/>
      <c r="F18" s="24"/>
      <c r="G18" s="23"/>
      <c r="H18" s="34">
        <f t="shared" si="0"/>
        <v>0</v>
      </c>
      <c r="I18" s="1"/>
    </row>
    <row r="19" spans="1:9">
      <c r="A19" s="76"/>
      <c r="B19" s="77"/>
      <c r="C19" s="60"/>
      <c r="D19" s="61"/>
      <c r="E19" s="20"/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 t="s">
        <v>73</v>
      </c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327000</v>
      </c>
      <c r="F21" s="69"/>
      <c r="G21" s="39">
        <v>1</v>
      </c>
      <c r="H21" s="131" t="s">
        <v>67</v>
      </c>
      <c r="I21" s="1"/>
    </row>
    <row r="22" spans="1:9" ht="12.75" customHeight="1">
      <c r="A22" s="80"/>
      <c r="B22" s="81"/>
      <c r="C22" s="53"/>
      <c r="D22" s="53"/>
      <c r="E22" s="69">
        <f>E21*G21</f>
        <v>327000</v>
      </c>
      <c r="F22" s="69"/>
      <c r="G22" s="69"/>
      <c r="H22" s="131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1"/>
      <c r="I23" s="1"/>
    </row>
    <row r="24" spans="1:9" ht="17.25" customHeight="1">
      <c r="A24" s="80"/>
      <c r="B24" s="81"/>
      <c r="C24" s="97" t="s">
        <v>17</v>
      </c>
      <c r="D24" s="98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9" t="s">
        <v>75</v>
      </c>
      <c r="D25" s="100"/>
      <c r="E25" s="41"/>
      <c r="F25" s="37"/>
      <c r="G25" s="38"/>
      <c r="H25" s="42">
        <f>F25*G25</f>
        <v>0</v>
      </c>
      <c r="I25" s="1"/>
    </row>
    <row r="26" spans="1:9" ht="25.15" customHeight="1">
      <c r="A26" s="105"/>
      <c r="B26" s="106"/>
      <c r="C26" s="86" t="s">
        <v>76</v>
      </c>
      <c r="D26" s="86"/>
      <c r="E26" s="41"/>
      <c r="F26" s="37"/>
      <c r="G26" s="38"/>
      <c r="H26" s="42">
        <f>F26*G26</f>
        <v>0</v>
      </c>
      <c r="I26" s="1"/>
    </row>
    <row r="27" spans="1:9">
      <c r="A27" s="107"/>
      <c r="B27" s="108"/>
      <c r="C27" s="86"/>
      <c r="D27" s="86"/>
      <c r="E27" s="41"/>
      <c r="F27" s="37"/>
      <c r="G27" s="38"/>
      <c r="H27" s="42">
        <f t="shared" ref="H27:H33" si="1">F27*G27</f>
        <v>0</v>
      </c>
      <c r="I27" s="1"/>
    </row>
    <row r="28" spans="1:9">
      <c r="A28" s="107"/>
      <c r="B28" s="108"/>
      <c r="C28" s="86"/>
      <c r="D28" s="86"/>
      <c r="E28" s="41"/>
      <c r="F28" s="37"/>
      <c r="G28" s="38"/>
      <c r="H28" s="42">
        <f t="shared" si="1"/>
        <v>0</v>
      </c>
      <c r="I28" s="1"/>
    </row>
    <row r="29" spans="1:9">
      <c r="A29" s="107"/>
      <c r="B29" s="108"/>
      <c r="C29" s="86"/>
      <c r="D29" s="86"/>
      <c r="E29" s="41"/>
      <c r="F29" s="37"/>
      <c r="G29" s="38"/>
      <c r="H29" s="42">
        <f t="shared" si="1"/>
        <v>0</v>
      </c>
      <c r="I29" s="1"/>
    </row>
    <row r="30" spans="1:9">
      <c r="A30" s="107"/>
      <c r="B30" s="108"/>
      <c r="C30" s="86"/>
      <c r="D30" s="86"/>
      <c r="E30" s="41"/>
      <c r="F30" s="37"/>
      <c r="G30" s="38"/>
      <c r="H30" s="42">
        <f t="shared" si="1"/>
        <v>0</v>
      </c>
      <c r="I30" s="1"/>
    </row>
    <row r="31" spans="1:9">
      <c r="A31" s="107"/>
      <c r="B31" s="108"/>
      <c r="C31" s="86"/>
      <c r="D31" s="86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7"/>
      <c r="B32" s="108"/>
      <c r="C32" s="101"/>
      <c r="D32" s="102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9"/>
      <c r="B33" s="110"/>
      <c r="C33" s="101"/>
      <c r="D33" s="102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1" t="s">
        <v>24</v>
      </c>
      <c r="B34" s="112"/>
      <c r="C34" s="9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4"/>
      <c r="E34" s="70">
        <f>SUM(H25:H31)</f>
        <v>0</v>
      </c>
      <c r="F34" s="71"/>
      <c r="G34" s="71"/>
      <c r="H34" s="129" t="s">
        <v>66</v>
      </c>
      <c r="I34" s="1"/>
    </row>
    <row r="35" spans="1:9" ht="14.25" customHeight="1">
      <c r="A35" s="113"/>
      <c r="B35" s="114"/>
      <c r="C35" s="95"/>
      <c r="D35" s="96"/>
      <c r="E35" s="72"/>
      <c r="F35" s="73"/>
      <c r="G35" s="73"/>
      <c r="H35" s="130"/>
      <c r="I35" s="1"/>
    </row>
    <row r="36" spans="1:9" ht="16.5" customHeight="1">
      <c r="A36" s="103" t="s">
        <v>27</v>
      </c>
      <c r="B36" s="104"/>
      <c r="C36" s="91" t="b">
        <f>IF(F38="카드+현금",Sheet3!C11,IF(F38="현금+카드",Sheet3!C4))</f>
        <v>0</v>
      </c>
      <c r="D36" s="92"/>
      <c r="E36" s="26" t="s">
        <v>65</v>
      </c>
      <c r="F36" s="136">
        <f>SUM(E22,E34)</f>
        <v>327000</v>
      </c>
      <c r="G36" s="136"/>
      <c r="H36" s="27" t="s">
        <v>14</v>
      </c>
      <c r="I36" s="1"/>
    </row>
    <row r="37" spans="1:9" ht="16.5" customHeight="1">
      <c r="A37" s="103" t="s">
        <v>26</v>
      </c>
      <c r="B37" s="104"/>
      <c r="C37" s="89" t="b">
        <f>IF(F38="카드+현금",Sheet3!C9,IF(F38="현금+카드",Sheet3!C6))</f>
        <v>0</v>
      </c>
      <c r="D37" s="90"/>
      <c r="E37" s="26" t="s">
        <v>15</v>
      </c>
      <c r="F37" s="134">
        <f>F36*1.1-F36</f>
        <v>32700</v>
      </c>
      <c r="G37" s="135"/>
      <c r="H37" s="28"/>
      <c r="I37" s="1"/>
    </row>
    <row r="38" spans="1:9" ht="17.25" customHeight="1">
      <c r="A38" s="103" t="s">
        <v>22</v>
      </c>
      <c r="B38" s="104"/>
      <c r="C38" s="91"/>
      <c r="D38" s="92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1" t="s">
        <v>23</v>
      </c>
      <c r="B39" s="112"/>
      <c r="C39" s="116">
        <f>SUM(C36:C37)-C38</f>
        <v>0</v>
      </c>
      <c r="D39" s="117"/>
      <c r="E39" s="29" t="s">
        <v>60</v>
      </c>
      <c r="F39" s="138"/>
      <c r="G39" s="139"/>
      <c r="H39" s="140"/>
      <c r="I39" s="1"/>
    </row>
    <row r="40" spans="1:9" ht="20.25" customHeight="1">
      <c r="A40" s="113"/>
      <c r="B40" s="114"/>
      <c r="C40" s="118"/>
      <c r="D40" s="119"/>
      <c r="E40" s="30" t="s">
        <v>16</v>
      </c>
      <c r="F40" s="137">
        <f>IF(F38="현금(이체X)",F36,IF(F38="웹결제",ROUND(Sheet2!B7,-4),IF(F38="이체 및 현금영수증",F36+F36*10%,IF(F38="이체 및 세금계산서",F36+F36*10%,IF(F38="이체 및 세금계산서",F36+F36*10%,)))))-F39</f>
        <v>359700</v>
      </c>
      <c r="G40" s="137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5"/>
      <c r="F42" s="115"/>
      <c r="G42" s="115"/>
      <c r="H42" s="115"/>
      <c r="I42" s="1"/>
    </row>
    <row r="43" spans="1:9">
      <c r="A43" s="43"/>
      <c r="B43" s="43"/>
      <c r="C43" s="1"/>
      <c r="D43" s="1"/>
      <c r="E43" s="115"/>
      <c r="F43" s="115"/>
      <c r="G43" s="115"/>
      <c r="H43" s="115"/>
      <c r="I43" s="1"/>
    </row>
    <row r="44" spans="1:9">
      <c r="C44" s="1"/>
      <c r="D44" s="1"/>
      <c r="E44" s="115"/>
      <c r="F44" s="115"/>
      <c r="G44" s="115"/>
      <c r="H44" s="115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327000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-190300.00000000003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327000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327000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327000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2025-06-14T10:25:39Z</cp:lastPrinted>
  <dcterms:created xsi:type="dcterms:W3CDTF">2019-03-28T03:58:09Z</dcterms:created>
  <dcterms:modified xsi:type="dcterms:W3CDTF">2025-06-14T10:31:26Z</dcterms:modified>
</cp:coreProperties>
</file>