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0A88BC3C-4627-48D3-AF93-BD9E2F9B1351}" xr6:coauthVersionLast="47" xr6:coauthVersionMax="47" xr10:uidLastSave="{00000000-0000-0000-0000-000000000000}"/>
  <bookViews>
    <workbookView xWindow="930" yWindow="675" windowWidth="20070" windowHeight="200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<sst xmlns="http://schemas.openxmlformats.org/spreadsheetml/2006/main" count="105" uniqueCount="96">
  <si>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</si>
  <si>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</si>
  <si>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</si>
  <si>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</si>
  <si>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</si>
  <si>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</si>
  <si>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</si>
  <si>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</si>
  <si>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</si>
  <si>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</si>
  <si>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</si>
  <si>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</si>
  <si>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</si>
  <si>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</si>
  <si>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</si>
  <si>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</si>
  <si>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</si>
  <si>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</si>
  <si>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</si>
  <si>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</si>
  <si>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</si>
  <si>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</si>
  <si>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</si>
  <si>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</si>
  <si>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</si>
  <si>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</si>
  <si>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</si>
  <si>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</si>
  <si>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</si>
  <si>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</si>
  <si>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</si>
  <si>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</si>
  <si>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</si>
  <si>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</si>
  <si>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</si>
  <si>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</si>
  <si>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</si>
  <si>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</si>
  <si>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</si>
  <si>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</si>
  <si>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</si>
  <si>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</si>
  <si>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</si>
  <si>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</si>
  <si>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</si>
  <si>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</si>
  <si>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</si>
  <si>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</si>
  <si>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</si>
  <si>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</si>
  <si>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</si>
  <si>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</si>
  <si>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</si>
  <si>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</si>
  <si>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</si>
  <si>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</si>
  <si>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</si>
  <si>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</si>
  <si>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</si>
  <si>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</si>
  <si>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</si>
  <si>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</si>
  <si>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</si>
  <si>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</si>
  <si>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</si>
  <si>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</si>
  <si>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</si>
  <si>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</si>
  <si>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</si>
  <si>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</si>
  <si>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</si>
  <si>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</si>
  <si>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</si>
  <si>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</si>
  <si>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</si>
  <si>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</si>
  <si>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</si>
  <si>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원장실+상담실장님+수술방 (새상품)</t>
    <phoneticPr fontId="1" type="noConversion"/>
  </si>
  <si>
    <t>인텔 코어i5-12세대 12400 (엘더레이크)              6코어12쓰레드 계산능력7.5MB~18MB</t>
    <phoneticPr fontId="1" type="noConversion"/>
  </si>
  <si>
    <t>인텔정품쿨러</t>
    <phoneticPr fontId="1" type="noConversion"/>
  </si>
  <si>
    <t xml:space="preserve">ASUS PRIME H610M-CS D4 </t>
    <phoneticPr fontId="1" type="noConversion"/>
  </si>
  <si>
    <t>타무즈 DDR4-3200 CL22 (16GB)</t>
    <phoneticPr fontId="1" type="noConversion"/>
  </si>
  <si>
    <t>마이크론 2400 M.2 NVME 512GB</t>
    <phoneticPr fontId="1" type="noConversion"/>
  </si>
  <si>
    <t>3RSYS R30 (화이트) (미니케이스 )</t>
    <phoneticPr fontId="1" type="noConversion"/>
  </si>
  <si>
    <t xml:space="preserve">마이크로닉스 정격400W </t>
    <phoneticPr fontId="1" type="noConversion"/>
  </si>
  <si>
    <t>UHD 내장그래픽 활용</t>
    <phoneticPr fontId="1" type="noConversion"/>
  </si>
  <si>
    <t>듀얼모니터용 고급 RGB 케이블 서비스</t>
    <phoneticPr fontId="1" type="noConversion"/>
  </si>
  <si>
    <t>케이블</t>
    <phoneticPr fontId="1" type="noConversion"/>
  </si>
  <si>
    <t>B244F ZERO IPS HDR 무결점</t>
    <phoneticPr fontId="1" type="noConversion"/>
  </si>
  <si>
    <t>모니터</t>
    <phoneticPr fontId="1" type="noConversion"/>
  </si>
  <si>
    <t>성형외과(태림원장님소개)</t>
    <phoneticPr fontId="1" type="noConversion"/>
  </si>
  <si>
    <t>PC 두대만 모니터 듀얼로구성 !!!</t>
    <phoneticPr fontId="1" type="noConversion"/>
  </si>
  <si>
    <t>무선 키보드 마우스 셋트 (화이트 )</t>
    <phoneticPr fontId="1" type="noConversion"/>
  </si>
  <si>
    <t>키보드</t>
    <phoneticPr fontId="1" type="noConversion"/>
  </si>
  <si>
    <t>마우스패드</t>
    <phoneticPr fontId="1" type="noConversion"/>
  </si>
  <si>
    <t>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</si>
</sst>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90</v>
      </c>
      <c r="C1" s="45" t="s">
        <v>69</v>
      </c>
      <c r="D1" s="46"/>
      <c r="E1" s="119"/>
      <c r="F1" s="120"/>
      <c r="G1" s="120"/>
      <c r="H1" s="121"/>
    </row>
    <row r="2" spans="1:9" ht="22.5" customHeight="1">
      <c r="A2" s="14" t="s">
        <v>34</v>
      </c>
      <c r="B2" s="15">
        <v>1098940915</v>
      </c>
      <c r="C2" s="47"/>
      <c r="D2" s="48"/>
      <c r="E2" s="122"/>
      <c r="F2" s="123"/>
      <c r="G2" s="123"/>
      <c r="H2" s="124"/>
    </row>
    <row r="3" spans="1:9" ht="22.5" customHeight="1">
      <c r="A3" s="14" t="s">
        <v>35</v>
      </c>
      <c r="B3" s="16">
        <f ca="1">TODAY()</f>
        <v>45803</v>
      </c>
      <c r="C3" s="14" t="s">
        <v>36</v>
      </c>
      <c r="D3" s="17"/>
      <c r="E3" s="122"/>
      <c r="F3" s="123"/>
      <c r="G3" s="123"/>
      <c r="H3" s="124"/>
    </row>
    <row r="4" spans="1:9" ht="22.5" customHeight="1">
      <c r="A4" s="18" t="s">
        <v>33</v>
      </c>
      <c r="B4" s="51" t="s">
        <v>77</v>
      </c>
      <c r="C4" s="51"/>
      <c r="D4" s="52"/>
      <c r="E4" s="125"/>
      <c r="F4" s="126"/>
      <c r="G4" s="126"/>
      <c r="H4" s="127"/>
    </row>
    <row r="5" spans="1:9">
      <c r="A5" s="49" t="s">
        <v>0</v>
      </c>
      <c r="B5" s="50"/>
      <c r="C5" s="49" t="s">
        <v>5</v>
      </c>
      <c r="D5" s="50"/>
      <c r="E5" s="19" t="s">
        <v>1</v>
      </c>
      <c r="F5" s="19"/>
      <c r="G5" s="19"/>
      <c r="H5" s="19" t="s">
        <v>4</v>
      </c>
    </row>
    <row r="6" spans="1:9" ht="24" customHeight="1">
      <c r="A6" s="74" t="s">
        <v>70</v>
      </c>
      <c r="B6" s="75"/>
      <c r="C6" s="62" t="s">
        <v>78</v>
      </c>
      <c r="D6" s="63"/>
      <c r="E6" s="20" t="s">
        <v>6</v>
      </c>
      <c r="F6" s="21">
        <v>220000</v>
      </c>
      <c r="G6" s="20">
        <v>1</v>
      </c>
      <c r="H6" s="34">
        <f>F6*G6</f>
        <v>220000</v>
      </c>
      <c r="I6" s="1"/>
    </row>
    <row r="7" spans="1:9" ht="24" customHeight="1">
      <c r="A7" s="76"/>
      <c r="B7" s="77"/>
      <c r="C7" s="62" t="s">
        <v>79</v>
      </c>
      <c r="D7" s="63"/>
      <c r="E7" s="22" t="s">
        <v>11</v>
      </c>
      <c r="F7" s="21">
        <v>0</v>
      </c>
      <c r="G7" s="20"/>
      <c r="H7" s="34">
        <f t="shared" ref="H7:H20" si="0">F7*G7</f>
        <v>0</v>
      </c>
      <c r="I7" s="1"/>
    </row>
    <row r="8" spans="1:9" ht="25.5" customHeight="1">
      <c r="A8" s="76"/>
      <c r="B8" s="77"/>
      <c r="C8" s="131" t="s">
        <v>80</v>
      </c>
      <c r="D8" s="132"/>
      <c r="E8" s="20" t="s">
        <v>7</v>
      </c>
      <c r="F8" s="21">
        <v>85000</v>
      </c>
      <c r="G8" s="20">
        <v>1</v>
      </c>
      <c r="H8" s="34">
        <f t="shared" si="0"/>
        <v>85000</v>
      </c>
      <c r="I8" s="1"/>
    </row>
    <row r="9" spans="1:9" ht="37.5" customHeight="1">
      <c r="A9" s="76"/>
      <c r="B9" s="77"/>
      <c r="C9" s="62" t="s">
        <v>81</v>
      </c>
      <c r="D9" s="63"/>
      <c r="E9" s="20" t="s">
        <v>8</v>
      </c>
      <c r="F9" s="21">
        <v>35000</v>
      </c>
      <c r="G9" s="20">
        <v>1</v>
      </c>
      <c r="H9" s="34">
        <f t="shared" si="0"/>
        <v>35000</v>
      </c>
      <c r="I9" s="1"/>
    </row>
    <row r="10" spans="1:9" ht="24" customHeight="1">
      <c r="A10" s="76"/>
      <c r="B10" s="77"/>
      <c r="C10" s="62" t="s">
        <v>85</v>
      </c>
      <c r="D10" s="63"/>
      <c r="E10" s="20" t="s">
        <v>9</v>
      </c>
      <c r="F10" s="21"/>
      <c r="G10" s="20"/>
      <c r="H10" s="34">
        <f t="shared" si="0"/>
        <v>0</v>
      </c>
      <c r="I10" s="1"/>
    </row>
    <row r="11" spans="1:9" ht="24" customHeight="1">
      <c r="A11" s="76"/>
      <c r="B11" s="77"/>
      <c r="C11" s="64"/>
      <c r="D11" s="65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76"/>
      <c r="B12" s="77"/>
      <c r="C12" s="66" t="s">
        <v>82</v>
      </c>
      <c r="D12" s="63"/>
      <c r="E12" s="20" t="s">
        <v>10</v>
      </c>
      <c r="F12" s="21">
        <v>50000</v>
      </c>
      <c r="G12" s="20">
        <v>1</v>
      </c>
      <c r="H12" s="34">
        <f t="shared" si="0"/>
        <v>50000</v>
      </c>
      <c r="I12" s="1"/>
    </row>
    <row r="13" spans="1:9" ht="31.5" customHeight="1">
      <c r="A13" s="76"/>
      <c r="B13" s="77"/>
      <c r="C13" s="56"/>
      <c r="D13" s="57"/>
      <c r="E13" s="20"/>
      <c r="F13" s="21"/>
      <c r="G13" s="20"/>
      <c r="H13" s="34">
        <f t="shared" si="0"/>
        <v>0</v>
      </c>
      <c r="I13" s="1"/>
    </row>
    <row r="14" spans="1:9" ht="29.25" customHeight="1">
      <c r="A14" s="76"/>
      <c r="B14" s="77"/>
      <c r="C14" s="56" t="s">
        <v>83</v>
      </c>
      <c r="D14" s="57"/>
      <c r="E14" s="20" t="s">
        <v>62</v>
      </c>
      <c r="F14" s="21">
        <v>23000</v>
      </c>
      <c r="G14" s="20">
        <v>1</v>
      </c>
      <c r="H14" s="34">
        <f t="shared" si="0"/>
        <v>23000</v>
      </c>
      <c r="I14" s="1"/>
    </row>
    <row r="15" spans="1:9" ht="24" customHeight="1">
      <c r="A15" s="76"/>
      <c r="B15" s="77"/>
      <c r="C15" s="56" t="s">
        <v>84</v>
      </c>
      <c r="D15" s="57"/>
      <c r="E15" s="20" t="s">
        <v>63</v>
      </c>
      <c r="F15" s="21">
        <v>30000</v>
      </c>
      <c r="G15" s="20">
        <v>1</v>
      </c>
      <c r="H15" s="34">
        <f t="shared" si="0"/>
        <v>30000</v>
      </c>
      <c r="I15" s="1"/>
    </row>
    <row r="16" spans="1:9" ht="24" customHeight="1">
      <c r="A16" s="76"/>
      <c r="B16" s="77"/>
      <c r="C16" s="58"/>
      <c r="D16" s="59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76"/>
      <c r="B17" s="77"/>
      <c r="C17" s="67" t="s">
        <v>71</v>
      </c>
      <c r="D17" s="68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76"/>
      <c r="B18" s="77"/>
      <c r="C18" s="84" t="s">
        <v>72</v>
      </c>
      <c r="D18" s="68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76"/>
      <c r="B19" s="77"/>
      <c r="C19" s="60" t="s">
        <v>73</v>
      </c>
      <c r="D19" s="61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76"/>
      <c r="B20" s="77"/>
      <c r="C20" s="54"/>
      <c r="D20" s="55"/>
      <c r="E20" s="23"/>
      <c r="F20" s="24"/>
      <c r="G20" s="23"/>
      <c r="H20" s="34">
        <f t="shared" si="0"/>
        <v>0</v>
      </c>
      <c r="I20" s="1"/>
    </row>
    <row r="21" spans="1:9" ht="12.75" customHeight="1">
      <c r="A21" s="78" t="s">
        <v>61</v>
      </c>
      <c r="B21" s="79"/>
      <c r="C21" s="53" t="s">
        <v>12</v>
      </c>
      <c r="D21" s="53"/>
      <c r="E21" s="69">
        <f>SUM(H6:H20)</f>
        <v>523000</v>
      </c>
      <c r="F21" s="69"/>
      <c r="G21" s="39">
        <v>7</v>
      </c>
      <c r="H21" s="130" t="s">
        <v>76</v>
      </c>
      <c r="I21" s="1"/>
    </row>
    <row r="22" spans="1:9" ht="12.75" customHeight="1">
      <c r="A22" s="80"/>
      <c r="B22" s="81"/>
      <c r="C22" s="53"/>
      <c r="D22" s="53"/>
      <c r="E22" s="69">
        <f>E21*G21</f>
        <v>3661000</v>
      </c>
      <c r="F22" s="69"/>
      <c r="G22" s="69"/>
      <c r="H22" s="130"/>
      <c r="I22" s="1"/>
    </row>
    <row r="23" spans="1:9" ht="12.75" customHeight="1">
      <c r="A23" s="80"/>
      <c r="B23" s="81"/>
      <c r="C23" s="53"/>
      <c r="D23" s="53"/>
      <c r="E23" s="69"/>
      <c r="F23" s="69"/>
      <c r="G23" s="69"/>
      <c r="H23" s="130"/>
      <c r="I23" s="1"/>
    </row>
    <row r="24" spans="1:9" ht="17.25" customHeight="1">
      <c r="A24" s="80"/>
      <c r="B24" s="81"/>
      <c r="C24" s="96" t="s">
        <v>17</v>
      </c>
      <c r="D24" s="97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82"/>
      <c r="B25" s="83"/>
      <c r="C25" s="98" t="s">
        <v>86</v>
      </c>
      <c r="D25" s="99"/>
      <c r="E25" s="41" t="s">
        <v>87</v>
      </c>
      <c r="F25" s="37">
        <v>0</v>
      </c>
      <c r="G25" s="38">
        <v>2</v>
      </c>
      <c r="H25" s="42">
        <f>F25*G25</f>
        <v>0</v>
      </c>
      <c r="I25" s="1"/>
    </row>
    <row r="26" spans="1:9" ht="25.15" customHeight="1">
      <c r="A26" s="104" t="s">
        <v>68</v>
      </c>
      <c r="B26" s="105"/>
      <c r="C26" s="85" t="s">
        <v>88</v>
      </c>
      <c r="D26" s="85"/>
      <c r="E26" s="41" t="s">
        <v>89</v>
      </c>
      <c r="F26" s="37">
        <v>85000</v>
      </c>
      <c r="G26" s="38">
        <v>9</v>
      </c>
      <c r="H26" s="42">
        <f>F26*G26</f>
        <v>765000</v>
      </c>
      <c r="I26" s="1"/>
    </row>
    <row r="27" spans="1:9">
      <c r="A27" s="106"/>
      <c r="B27" s="107"/>
      <c r="C27" s="85" t="s">
        <v>92</v>
      </c>
      <c r="D27" s="85"/>
      <c r="E27" s="41" t="s">
        <v>93</v>
      </c>
      <c r="F27" s="37">
        <v>0</v>
      </c>
      <c r="G27" s="38">
        <v>7</v>
      </c>
      <c r="H27" s="42">
        <f t="shared" ref="H27:H33" si="1">F27*G27</f>
        <v>0</v>
      </c>
      <c r="I27" s="1"/>
    </row>
    <row r="28" spans="1:9">
      <c r="A28" s="106"/>
      <c r="B28" s="107"/>
      <c r="C28" s="85" t="s">
        <v>94</v>
      </c>
      <c r="D28" s="85"/>
      <c r="E28" s="41" t="s">
        <v>95</v>
      </c>
      <c r="F28" s="37">
        <v>0</v>
      </c>
      <c r="G28" s="38">
        <v>7</v>
      </c>
      <c r="H28" s="42">
        <f t="shared" si="1"/>
        <v>0</v>
      </c>
      <c r="I28" s="1"/>
    </row>
    <row r="29" spans="1:9">
      <c r="A29" s="106"/>
      <c r="B29" s="107"/>
      <c r="C29" s="85" t="s">
        <v>91</v>
      </c>
      <c r="D29" s="85"/>
      <c r="E29" s="41"/>
      <c r="F29" s="37"/>
      <c r="G29" s="38"/>
      <c r="H29" s="42">
        <f t="shared" si="1"/>
        <v>0</v>
      </c>
      <c r="I29" s="1"/>
    </row>
    <row r="30" spans="1:9">
      <c r="A30" s="106"/>
      <c r="B30" s="107"/>
      <c r="C30" s="85"/>
      <c r="D30" s="85"/>
      <c r="E30" s="41"/>
      <c r="F30" s="37"/>
      <c r="G30" s="38"/>
      <c r="H30" s="42">
        <f t="shared" si="1"/>
        <v>0</v>
      </c>
      <c r="I30" s="1"/>
    </row>
    <row r="31" spans="1:9">
      <c r="A31" s="106"/>
      <c r="B31" s="107"/>
      <c r="C31" s="85"/>
      <c r="D31" s="85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106"/>
      <c r="B32" s="107"/>
      <c r="C32" s="100"/>
      <c r="D32" s="101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108"/>
      <c r="B33" s="109"/>
      <c r="C33" s="100"/>
      <c r="D33" s="101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110" t="s">
        <v>24</v>
      </c>
      <c r="B34" s="111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70">
        <f>SUM(H25:H31)</f>
        <v>765000</v>
      </c>
      <c r="F34" s="71"/>
      <c r="G34" s="71"/>
      <c r="H34" s="128" t="s">
        <v>75</v>
      </c>
      <c r="I34" s="1"/>
    </row>
    <row r="35" spans="1:9" ht="14.25" customHeight="1">
      <c r="A35" s="112"/>
      <c r="B35" s="113"/>
      <c r="C35" s="94"/>
      <c r="D35" s="95"/>
      <c r="E35" s="72"/>
      <c r="F35" s="73"/>
      <c r="G35" s="73"/>
      <c r="H35" s="129"/>
      <c r="I35" s="1"/>
    </row>
    <row r="36" spans="1:9" ht="16.5" customHeight="1">
      <c r="A36" s="102" t="s">
        <v>27</v>
      </c>
      <c r="B36" s="103"/>
      <c r="C36" s="90" t="b">
        <f>IF(F38="카드+현금",Sheet3!C11,IF(F38="현금+카드",Sheet3!C4))</f>
        <v>0</v>
      </c>
      <c r="D36" s="91"/>
      <c r="E36" s="26" t="s">
        <v>74</v>
      </c>
      <c r="F36" s="135">
        <f>SUM(E22,E34)</f>
        <v>4426000</v>
      </c>
      <c r="G36" s="135"/>
      <c r="H36" s="27" t="s">
        <v>14</v>
      </c>
      <c r="I36" s="1"/>
    </row>
    <row r="37" spans="1:9" ht="16.5" customHeight="1">
      <c r="A37" s="102" t="s">
        <v>26</v>
      </c>
      <c r="B37" s="103"/>
      <c r="C37" s="88" t="b">
        <f>IF(F38="카드+현금",Sheet3!C9,IF(F38="현금+카드",Sheet3!C6))</f>
        <v>0</v>
      </c>
      <c r="D37" s="89"/>
      <c r="E37" s="26" t="s">
        <v>15</v>
      </c>
      <c r="F37" s="133">
        <f>F36*1.1-F36</f>
        <v>442600</v>
      </c>
      <c r="G37" s="134"/>
      <c r="H37" s="28"/>
      <c r="I37" s="1"/>
    </row>
    <row r="38" spans="1:9" ht="17.25" customHeight="1">
      <c r="A38" s="102" t="s">
        <v>22</v>
      </c>
      <c r="B38" s="103"/>
      <c r="C38" s="90"/>
      <c r="D38" s="91"/>
      <c r="E38" s="26" t="s">
        <v>21</v>
      </c>
      <c r="F38" s="86" t="s">
        <v>59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10" t="s">
        <v>23</v>
      </c>
      <c r="B39" s="111"/>
      <c r="C39" s="115">
        <f>SUM(C36:C37)-C38</f>
        <v>0</v>
      </c>
      <c r="D39" s="116"/>
      <c r="E39" s="29" t="s">
        <v>60</v>
      </c>
      <c r="F39" s="137"/>
      <c r="G39" s="138"/>
      <c r="H39" s="139"/>
      <c r="I39" s="1"/>
    </row>
    <row r="40" spans="1:9" ht="20.25" customHeight="1">
      <c r="A40" s="112"/>
      <c r="B40" s="113"/>
      <c r="C40" s="117"/>
      <c r="D40" s="118"/>
      <c r="E40" s="30" t="s">
        <v>16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4868600</v>
      </c>
      <c r="G40" s="136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44" t="s">
        <v>43</v>
      </c>
      <c r="G41" s="44"/>
      <c r="H41" s="33">
        <f>F40-(F37+F36)</f>
        <v>0</v>
      </c>
      <c r="I41" s="1"/>
    </row>
    <row r="42" spans="1:9" ht="16.5" customHeight="1">
      <c r="B42" s="11"/>
      <c r="C42" s="1"/>
      <c r="D42" s="1"/>
      <c r="E42" s="114"/>
      <c r="F42" s="114"/>
      <c r="G42" s="114"/>
      <c r="H42" s="114"/>
      <c r="I42" s="1"/>
    </row>
    <row r="43" spans="1:9">
      <c r="A43" s="43"/>
      <c r="B43" s="43"/>
      <c r="C43" s="1"/>
      <c r="D43" s="1"/>
      <c r="E43" s="114"/>
      <c r="F43" s="114"/>
      <c r="G43" s="114"/>
      <c r="H43" s="114"/>
      <c r="I43" s="1"/>
    </row>
    <row r="44" spans="1:9">
      <c r="C44" s="1"/>
      <c r="D44" s="1"/>
      <c r="E44" s="114"/>
      <c r="F44" s="114"/>
      <c r="G44" s="114"/>
      <c r="H44" s="114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43" t="s">
        <v>54</v>
      </c>
      <c r="B3" s="43"/>
      <c r="C3" s="43"/>
      <c r="E3" t="s">
        <v>47</v>
      </c>
      <c r="F3">
        <f>Sheet1!F36</f>
        <v>4426000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4318600</v>
      </c>
      <c r="D6" t="s">
        <v>50</v>
      </c>
    </row>
    <row r="8" spans="1:7">
      <c r="A8" s="43" t="s">
        <v>55</v>
      </c>
      <c r="B8" s="43"/>
      <c r="C8" s="43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4426000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4426000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4426000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2025-05-26T06:18:51Z</cp:lastPrinted>
  <dcterms:created xsi:type="dcterms:W3CDTF">2019-03-28T03:58:09Z</dcterms:created>
  <dcterms:modified xsi:type="dcterms:W3CDTF">2025-05-26T06:44:55Z</dcterms:modified>
</cp:coreProperties>
</file>