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20E9ECF-EB3D-46CA-853D-0C3CE6C124F0}" xr6:coauthVersionLast="47" xr6:coauthVersionMax="47" xr10:uidLastSave="{00000000-0000-0000-0000-000000000000}"/>
  <bookViews>
    <workbookView xWindow="10950" yWindow="630" windowWidth="20715" windowHeight="202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<sst xmlns="http://schemas.openxmlformats.org/spreadsheetml/2006/main" count="96" uniqueCount="84">
  <si>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</si>
  <si>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</si>
  <si>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</si>
  <si>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</si>
  <si>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</si>
  <si>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</si>
  <si>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</si>
  <si>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</si>
  <si>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</si>
  <si>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</si>
  <si>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</si>
  <si>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</si>
  <si>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</si>
  <si>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</si>
  <si>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</si>
  <si>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</si>
  <si>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</si>
  <si>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</si>
  <si>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</si>
  <si>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</si>
  <si>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</si>
  <si>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</si>
  <si>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</si>
  <si>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</si>
  <si>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</si>
  <si>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</si>
  <si>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</si>
  <si>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</si>
  <si>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</si>
  <si>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</si>
  <si>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</si>
  <si>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</si>
  <si>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</si>
  <si>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</si>
  <si>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</si>
  <si>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</si>
  <si>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</si>
  <si>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</si>
  <si>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</si>
  <si>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</si>
  <si>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</si>
  <si>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</si>
  <si>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</si>
  <si>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</si>
  <si>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</si>
  <si>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</si>
  <si>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</si>
  <si>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</si>
  <si>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</si>
  <si>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</si>
  <si>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</si>
  <si>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</si>
  <si>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</si>
  <si>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</si>
  <si>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</si>
  <si>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</si>
  <si>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</si>
  <si>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</si>
  <si>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</si>
  <si>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</si>
  <si>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</si>
  <si>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</si>
  <si>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</si>
  <si>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</si>
  <si>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</si>
  <si>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</si>
  <si>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</si>
  <si>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</si>
  <si>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</si>
  <si>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</si>
  <si>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</si>
  <si>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</si>
  <si>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</si>
  <si>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</si>
  <si>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 </t>
    <phoneticPr fontId="1" type="noConversion"/>
  </si>
  <si>
    <t>인텔 코어i5-14세대 14400 (랩터레이크 리프레시) (정품)</t>
    <phoneticPr fontId="1" type="noConversion"/>
  </si>
  <si>
    <t>이엠텍 지포스 RTX 4060 STORM X Dual OC D6 8GB</t>
    <phoneticPr fontId="1" type="noConversion"/>
  </si>
  <si>
    <t>마이크로닉스 Classic II 풀체인지 700W 80PLUS브론즈 ATX3.1</t>
    <phoneticPr fontId="1" type="noConversion"/>
  </si>
  <si>
    <t>솔리다임 P44 Pro M.2 NVMe 벌크 (1TB)</t>
    <phoneticPr fontId="1" type="noConversion"/>
  </si>
  <si>
    <t>DAVEN APEX V2 (블랙)</t>
    <phoneticPr fontId="1" type="noConversion"/>
  </si>
  <si>
    <t>DEEPCOOL AG400</t>
    <phoneticPr fontId="1" type="noConversion"/>
  </si>
  <si>
    <t>삼성전자 DDR5-5600 (16GB)</t>
    <phoneticPr fontId="1" type="noConversion"/>
  </si>
  <si>
    <t>MSI PRO B760M-P</t>
    <phoneticPr fontId="1" type="noConversion"/>
  </si>
  <si>
    <t>하재천고객님 (주식+롤 모니터5개)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</si>
</sst>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7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9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7" borderId="1" xfId="0" applyNumberFormat="1" applyFont="1" applyFill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 applyProtection="1">
      <alignment horizontal="right" vertical="center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  <protection locked="0"/>
    </xf>
    <xf numFmtId="176" fontId="10" fillId="5" borderId="5" xfId="0" applyNumberFormat="1" applyFont="1" applyFill="1" applyBorder="1" applyAlignment="1" applyProtection="1">
      <alignment horizontal="center" vertical="center"/>
      <protection locked="0"/>
    </xf>
    <xf numFmtId="176" fontId="10" fillId="5" borderId="9" xfId="0" applyNumberFormat="1" applyFont="1" applyFill="1" applyBorder="1" applyAlignment="1" applyProtection="1">
      <alignment horizontal="center" vertical="center"/>
      <protection locked="0"/>
    </xf>
    <xf numFmtId="176" fontId="10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5" borderId="2" xfId="0" applyNumberFormat="1" applyFont="1" applyFill="1" applyBorder="1" applyAlignment="1" applyProtection="1">
      <alignment horizontal="center" vertical="center"/>
      <protection locked="0"/>
    </xf>
    <xf numFmtId="178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45787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75</v>
      </c>
      <c r="D6" s="63"/>
      <c r="E6" s="20" t="s">
        <v>6</v>
      </c>
      <c r="F6" s="21">
        <v>255000</v>
      </c>
      <c r="G6" s="20">
        <v>1</v>
      </c>
      <c r="H6" s="39">
        <f>F6*G6</f>
        <v>255000</v>
      </c>
      <c r="I6" s="1"/>
    </row>
    <row r="7" spans="1:9" ht="24" customHeight="1">
      <c r="A7" s="76"/>
      <c r="B7" s="77"/>
      <c r="C7" s="62" t="s">
        <v>80</v>
      </c>
      <c r="D7" s="63"/>
      <c r="E7" s="22" t="s">
        <v>11</v>
      </c>
      <c r="F7" s="21">
        <v>25000</v>
      </c>
      <c r="G7" s="20">
        <v>1</v>
      </c>
      <c r="H7" s="39">
        <f t="shared" ref="H7:H20" si="0">F7*G7</f>
        <v>25000</v>
      </c>
      <c r="I7" s="1"/>
    </row>
    <row r="8" spans="1:9" ht="25.5" customHeight="1">
      <c r="A8" s="76"/>
      <c r="B8" s="77"/>
      <c r="C8" s="131" t="s">
        <v>82</v>
      </c>
      <c r="D8" s="132"/>
      <c r="E8" s="20" t="s">
        <v>7</v>
      </c>
      <c r="F8" s="21">
        <v>145000</v>
      </c>
      <c r="G8" s="20">
        <v>1</v>
      </c>
      <c r="H8" s="39">
        <f t="shared" si="0"/>
        <v>145000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80000</v>
      </c>
      <c r="G9" s="20">
        <v>2</v>
      </c>
      <c r="H9" s="39">
        <f t="shared" si="0"/>
        <v>160000</v>
      </c>
      <c r="I9" s="1"/>
    </row>
    <row r="10" spans="1:9" ht="24" customHeight="1">
      <c r="A10" s="76"/>
      <c r="B10" s="77"/>
      <c r="C10" s="62" t="s">
        <v>76</v>
      </c>
      <c r="D10" s="63"/>
      <c r="E10" s="20" t="s">
        <v>9</v>
      </c>
      <c r="F10" s="21">
        <v>500000</v>
      </c>
      <c r="G10" s="20">
        <v>1</v>
      </c>
      <c r="H10" s="39">
        <f t="shared" si="0"/>
        <v>500000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9">
        <f t="shared" si="0"/>
        <v>0</v>
      </c>
      <c r="I11" s="1"/>
    </row>
    <row r="12" spans="1:9" ht="24" customHeight="1">
      <c r="A12" s="76"/>
      <c r="B12" s="77"/>
      <c r="C12" s="66" t="s">
        <v>78</v>
      </c>
      <c r="D12" s="63"/>
      <c r="E12" s="20" t="s">
        <v>10</v>
      </c>
      <c r="F12" s="21">
        <v>125000</v>
      </c>
      <c r="G12" s="20">
        <v>1</v>
      </c>
      <c r="H12" s="39">
        <f t="shared" si="0"/>
        <v>125000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9">
        <f t="shared" si="0"/>
        <v>0</v>
      </c>
      <c r="I13" s="1"/>
    </row>
    <row r="14" spans="1:9" ht="29.25" customHeight="1">
      <c r="A14" s="76"/>
      <c r="B14" s="77"/>
      <c r="C14" s="56" t="s">
        <v>79</v>
      </c>
      <c r="D14" s="57"/>
      <c r="E14" s="20" t="s">
        <v>62</v>
      </c>
      <c r="F14" s="21">
        <v>42000</v>
      </c>
      <c r="G14" s="20">
        <v>1</v>
      </c>
      <c r="H14" s="39">
        <f t="shared" si="0"/>
        <v>42000</v>
      </c>
      <c r="I14" s="1"/>
    </row>
    <row r="15" spans="1:9" ht="24" customHeight="1">
      <c r="A15" s="76"/>
      <c r="B15" s="77"/>
      <c r="C15" s="56" t="s">
        <v>77</v>
      </c>
      <c r="D15" s="57"/>
      <c r="E15" s="20" t="s">
        <v>63</v>
      </c>
      <c r="F15" s="21">
        <v>61000</v>
      </c>
      <c r="G15" s="20">
        <v>1</v>
      </c>
      <c r="H15" s="39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9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9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9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9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9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1393000</v>
      </c>
      <c r="F21" s="69"/>
      <c r="G21" s="25">
        <v>1</v>
      </c>
      <c r="H21" s="130" t="s">
        <v>14</v>
      </c>
      <c r="I21" s="1"/>
    </row>
    <row r="22" spans="1:9" ht="12.75" customHeight="1">
      <c r="A22" s="80"/>
      <c r="B22" s="81"/>
      <c r="C22" s="53"/>
      <c r="D22" s="53"/>
      <c r="E22" s="69">
        <f>E21*G21</f>
        <v>1393000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82"/>
      <c r="B25" s="83"/>
      <c r="C25" s="56"/>
      <c r="D25" s="57"/>
      <c r="E25" s="27"/>
      <c r="F25" s="21"/>
      <c r="G25" s="20"/>
      <c r="H25" s="39">
        <f>F25*G25</f>
        <v>0</v>
      </c>
      <c r="I25" s="1"/>
    </row>
    <row r="26" spans="1:9" ht="25.15" customHeight="1">
      <c r="A26" s="102" t="s">
        <v>68</v>
      </c>
      <c r="B26" s="103"/>
      <c r="C26" s="85"/>
      <c r="D26" s="85"/>
      <c r="E26" s="27"/>
      <c r="F26" s="21"/>
      <c r="G26" s="20"/>
      <c r="H26" s="39">
        <f>F26*G26</f>
        <v>0</v>
      </c>
      <c r="I26" s="1"/>
    </row>
    <row r="27" spans="1:9">
      <c r="A27" s="104"/>
      <c r="B27" s="105"/>
      <c r="C27" s="85"/>
      <c r="D27" s="85"/>
      <c r="E27" s="27"/>
      <c r="F27" s="21"/>
      <c r="G27" s="20"/>
      <c r="H27" s="39">
        <f t="shared" ref="H27:H33" si="1">F27*G27</f>
        <v>0</v>
      </c>
      <c r="I27" s="1"/>
    </row>
    <row r="28" spans="1:9">
      <c r="A28" s="104"/>
      <c r="B28" s="105"/>
      <c r="C28" s="85"/>
      <c r="D28" s="85"/>
      <c r="E28" s="27"/>
      <c r="F28" s="21"/>
      <c r="G28" s="20"/>
      <c r="H28" s="39">
        <f t="shared" si="1"/>
        <v>0</v>
      </c>
      <c r="I28" s="1"/>
    </row>
    <row r="29" spans="1:9">
      <c r="A29" s="104"/>
      <c r="B29" s="105"/>
      <c r="C29" s="85"/>
      <c r="D29" s="85"/>
      <c r="E29" s="27"/>
      <c r="F29" s="21"/>
      <c r="G29" s="20"/>
      <c r="H29" s="39">
        <f t="shared" si="1"/>
        <v>0</v>
      </c>
      <c r="I29" s="1"/>
    </row>
    <row r="30" spans="1:9">
      <c r="A30" s="104"/>
      <c r="B30" s="105"/>
      <c r="C30" s="85"/>
      <c r="D30" s="85"/>
      <c r="E30" s="27"/>
      <c r="F30" s="21"/>
      <c r="G30" s="20"/>
      <c r="H30" s="39">
        <f t="shared" si="1"/>
        <v>0</v>
      </c>
      <c r="I30" s="1"/>
    </row>
    <row r="31" spans="1:9">
      <c r="A31" s="104"/>
      <c r="B31" s="105"/>
      <c r="C31" s="85"/>
      <c r="D31" s="85"/>
      <c r="E31" s="28"/>
      <c r="F31" s="29"/>
      <c r="G31" s="30"/>
      <c r="H31" s="40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7"/>
      <c r="F33" s="21"/>
      <c r="G33" s="20"/>
      <c r="H33" s="21">
        <f t="shared" si="1"/>
        <v>0</v>
      </c>
      <c r="I33" s="1"/>
    </row>
    <row r="34" spans="1:9" ht="13.5" customHeight="1">
      <c r="A34" s="108" t="s">
        <v>24</v>
      </c>
      <c r="B34" s="109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 t="s">
        <v>74</v>
      </c>
      <c r="F34" s="71"/>
      <c r="G34" s="71"/>
      <c r="H34" s="128" t="s">
        <v>14</v>
      </c>
      <c r="I34" s="1"/>
    </row>
    <row r="35" spans="1:9" ht="14.25" customHeight="1">
      <c r="A35" s="110"/>
      <c r="B35" s="111"/>
      <c r="C35" s="94"/>
      <c r="D35" s="95"/>
      <c r="E35" s="72"/>
      <c r="F35" s="73"/>
      <c r="G35" s="73"/>
      <c r="H35" s="129"/>
      <c r="I35" s="1"/>
    </row>
    <row r="36" spans="1:9" ht="16.5" customHeight="1">
      <c r="A36" s="100" t="s">
        <v>27</v>
      </c>
      <c r="B36" s="101"/>
      <c r="C36" s="90" t="b">
        <f>IF(F38="카드+현금",Sheet3!C11,IF(F38="현금+카드",Sheet3!C4))</f>
        <v>0</v>
      </c>
      <c r="D36" s="91"/>
      <c r="E36" s="31" t="s">
        <v>4</v>
      </c>
      <c r="F36" s="135">
        <f>SUM(E22,E34)</f>
        <v>1393000</v>
      </c>
      <c r="G36" s="135"/>
      <c r="H36" s="32" t="s">
        <v>14</v>
      </c>
      <c r="I36" s="1"/>
    </row>
    <row r="37" spans="1:9" ht="16.5" customHeight="1">
      <c r="A37" s="100" t="s">
        <v>26</v>
      </c>
      <c r="B37" s="101"/>
      <c r="C37" s="88" t="b">
        <f>IF(F38="카드+현금",Sheet3!C9,IF(F38="현금+카드",Sheet3!C6))</f>
        <v>0</v>
      </c>
      <c r="D37" s="89"/>
      <c r="E37" s="31" t="s">
        <v>15</v>
      </c>
      <c r="F37" s="133">
        <f>F36*1.1-F36</f>
        <v>139300.00000000023</v>
      </c>
      <c r="G37" s="134"/>
      <c r="H37" s="33"/>
      <c r="I37" s="1"/>
    </row>
    <row r="38" spans="1:9" ht="17.25" customHeight="1">
      <c r="A38" s="100" t="s">
        <v>22</v>
      </c>
      <c r="B38" s="101"/>
      <c r="C38" s="113"/>
      <c r="D38" s="114"/>
      <c r="E38" s="31" t="s">
        <v>21</v>
      </c>
      <c r="F38" s="86" t="s">
        <v>59</v>
      </c>
      <c r="G38" s="87"/>
      <c r="H38" s="4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4" t="s">
        <v>60</v>
      </c>
      <c r="F39" s="137"/>
      <c r="G39" s="138"/>
      <c r="H39" s="139"/>
      <c r="I39" s="1"/>
    </row>
    <row r="40" spans="1:9" ht="20.25" customHeight="1">
      <c r="A40" s="110"/>
      <c r="B40" s="111"/>
      <c r="C40" s="117"/>
      <c r="D40" s="118"/>
      <c r="E40" s="35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1532300</v>
      </c>
      <c r="G40" s="136"/>
      <c r="H40" s="4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6"/>
      <c r="B41" s="36"/>
      <c r="C41" s="37"/>
      <c r="D41" s="37"/>
      <c r="E41" s="37"/>
      <c r="F41" s="44" t="s">
        <v>43</v>
      </c>
      <c r="G41" s="44"/>
      <c r="H41" s="38">
        <f>F40-(F37+F36)</f>
        <v>0</v>
      </c>
      <c r="I41" s="1"/>
    </row>
    <row r="42" spans="1:9" ht="16.5" customHeight="1">
      <c r="B42" s="11"/>
      <c r="C42" s="1"/>
      <c r="D42" s="1"/>
      <c r="E42" s="112"/>
      <c r="F42" s="112"/>
      <c r="G42" s="112"/>
      <c r="H42" s="112"/>
      <c r="I42" s="1"/>
    </row>
    <row r="43" spans="1:9">
      <c r="A43" s="43"/>
      <c r="B43" s="43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algorithmName="SHA-512" hashValue="r9IKzHYZ+/PSaZcYXwIq+Z6f6hZju4CBtaDmNLbWwrPkvd3alvwwtVBwLXlOoXs3AQK85S1PDCrldBfUxpCszQ==" saltValue="tIvQ8RYMu1EqGa8DqF5H6w==" spinCount="100000" sheet="1" objects="1" scenarios="1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1393000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982300.00000000012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1393000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1393000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1393000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2025-05-10T10:05:28Z</dcterms:modified>
</cp:coreProperties>
</file>