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84DC9AB-2A36-4352-88E3-20B1B573ADE8}" xr6:coauthVersionLast="47" xr6:coauthVersionMax="47" xr10:uidLastSave="{00000000-0000-0000-0000-000000000000}"/>
  <bookViews>
    <workbookView xWindow="330" yWindow="465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<sst xmlns="http://schemas.openxmlformats.org/spreadsheetml/2006/main" count="99" uniqueCount="85">
  <si>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</si>
  <si>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</si>
  <si>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</si>
  <si>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</si>
  <si>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</si>
  <si>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</si>
  <si>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</si>
  <si>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</si>
  <si>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</si>
  <si>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</si>
  <si>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</si>
  <si>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</si>
  <si>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</si>
  <si>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</si>
  <si>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</si>
  <si>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</si>
  <si>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</si>
  <si>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</si>
  <si>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</si>
  <si>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</si>
  <si>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</si>
  <si>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</si>
  <si>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</si>
  <si>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</si>
  <si>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</si>
  <si>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</si>
  <si>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</si>
  <si>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</si>
  <si>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</si>
  <si>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</si>
  <si>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</si>
  <si>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</si>
  <si>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</si>
  <si>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</si>
  <si>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</si>
  <si>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</si>
  <si>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</si>
  <si>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</si>
  <si>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</si>
  <si>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</si>
  <si>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</si>
  <si>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</si>
  <si>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</si>
  <si>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</si>
  <si>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</si>
  <si>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</si>
  <si>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</si>
  <si>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</si>
  <si>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</si>
  <si>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</si>
  <si>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</si>
  <si>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</si>
  <si>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</si>
  <si>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</si>
  <si>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</si>
  <si>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</si>
  <si>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</si>
  <si>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</si>
  <si>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</si>
  <si>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</si>
  <si>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</si>
  <si>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</si>
  <si>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</si>
  <si>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</si>
  <si>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</si>
  <si>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</si>
  <si>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</si>
  <si>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</si>
  <si>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</si>
  <si>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</si>
  <si>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</si>
  <si>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ZOTAC GAMING 지포스 RTX 5060 Ti Twin Edge OC D7 16GB</t>
    <phoneticPr fontId="1" type="noConversion"/>
  </si>
  <si>
    <t>AMD 라이젠7-6세대 9700X (그래니트 릿지) (멀티팩 정품)</t>
    <phoneticPr fontId="1" type="noConversion"/>
  </si>
  <si>
    <t>3RSYS Socoool RC1900 ARGB 솔더링 (화이트)</t>
    <phoneticPr fontId="1" type="noConversion"/>
  </si>
  <si>
    <t>GIGABYTE X870I AORUS PRO ICE 피씨디렉트</t>
    <phoneticPr fontId="1" type="noConversion"/>
  </si>
  <si>
    <t>G.SKILL DDR5-6000 CL30 TRIDENT Z5 NEO RGB J 화이트 패키지 (64GB(32Gx2))</t>
    <phoneticPr fontId="1" type="noConversion"/>
  </si>
  <si>
    <t>SK하이닉스 Platinum P41 M.2 NVMe (2TB)</t>
    <phoneticPr fontId="1" type="noConversion"/>
  </si>
  <si>
    <t>SSD선택</t>
    <phoneticPr fontId="1" type="noConversion"/>
  </si>
  <si>
    <t>마이크로닉스 Classic II 풀체인지 700W 80PLUS브론즈 ATX3.1 화이트</t>
    <phoneticPr fontId="1" type="noConversion"/>
  </si>
  <si>
    <t>DEEPCOOL CH160 MESH (화이트)</t>
    <phoneticPr fontId="1" type="noConversion"/>
  </si>
  <si>
    <t>DEEPCOOL CH160 (화이트)  6월중 입고예정!</t>
    <phoneticPr fontId="1" type="noConversion"/>
  </si>
  <si>
    <t>솔리다임 P44 Pro M.2 NVMe  (2TB)         SK하이닉스 자회사</t>
    <phoneticPr fontId="1" type="noConversion"/>
  </si>
  <si>
    <t>WOONG 채널고객님(부분수정)</t>
    <phoneticPr fontId="1" type="noConversion"/>
  </si>
  <si>
    <t>010) 6814-9477</t>
    <phoneticPr fontId="1" type="noConversion"/>
  </si>
  <si>
    <t>Microsoft Windows 11 Pro (DSP 64bit 한글)OEM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</si>
</sst>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82</v>
      </c>
      <c r="C1" s="41" t="s">
        <v>67</v>
      </c>
      <c r="D1" s="42"/>
      <c r="E1" s="113"/>
      <c r="F1" s="114"/>
      <c r="G1" s="114"/>
      <c r="H1" s="115"/>
    </row>
    <row r="2" spans="1:9" ht="22.5" customHeight="1">
      <c r="A2" s="15" t="s">
        <v>33</v>
      </c>
      <c r="B2" s="16" t="s">
        <v>83</v>
      </c>
      <c r="C2" s="43"/>
      <c r="D2" s="44"/>
      <c r="E2" s="116"/>
      <c r="F2" s="117"/>
      <c r="G2" s="117"/>
      <c r="H2" s="118"/>
    </row>
    <row r="3" spans="1:9" ht="22.5" customHeight="1">
      <c r="A3" s="15" t="s">
        <v>34</v>
      </c>
      <c r="B3" s="17">
        <f ca="1">TODAY()</f>
        <v>45778</v>
      </c>
      <c r="C3" s="15" t="s">
        <v>35</v>
      </c>
      <c r="D3" s="18"/>
      <c r="E3" s="116"/>
      <c r="F3" s="117"/>
      <c r="G3" s="117"/>
      <c r="H3" s="118"/>
    </row>
    <row r="4" spans="1:9" ht="22.5" customHeight="1">
      <c r="A4" s="19" t="s">
        <v>32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68</v>
      </c>
      <c r="B6" s="69"/>
      <c r="C6" s="56" t="s">
        <v>72</v>
      </c>
      <c r="D6" s="57"/>
      <c r="E6" s="21" t="s">
        <v>6</v>
      </c>
      <c r="F6" s="22">
        <v>469000</v>
      </c>
      <c r="G6" s="21">
        <v>1</v>
      </c>
      <c r="H6" s="22">
        <f>F6*G6</f>
        <v>469000</v>
      </c>
      <c r="I6" s="1"/>
    </row>
    <row r="7" spans="1:9" ht="24" customHeight="1">
      <c r="A7" s="70"/>
      <c r="B7" s="71"/>
      <c r="C7" s="56" t="s">
        <v>73</v>
      </c>
      <c r="D7" s="57"/>
      <c r="E7" s="23" t="s">
        <v>10</v>
      </c>
      <c r="F7" s="22">
        <v>85000</v>
      </c>
      <c r="G7" s="21">
        <v>1</v>
      </c>
      <c r="H7" s="22">
        <f t="shared" ref="H7:H20" si="0">F7*G7</f>
        <v>85000</v>
      </c>
      <c r="I7" s="1"/>
    </row>
    <row r="8" spans="1:9" ht="25.5" customHeight="1">
      <c r="A8" s="70"/>
      <c r="B8" s="71"/>
      <c r="C8" s="125" t="s">
        <v>74</v>
      </c>
      <c r="D8" s="126"/>
      <c r="E8" s="21" t="s">
        <v>7</v>
      </c>
      <c r="F8" s="22">
        <v>545000</v>
      </c>
      <c r="G8" s="21">
        <v>1</v>
      </c>
      <c r="H8" s="22">
        <f t="shared" si="0"/>
        <v>545000</v>
      </c>
      <c r="I8" s="1"/>
    </row>
    <row r="9" spans="1:9" ht="37.5" customHeight="1">
      <c r="A9" s="70"/>
      <c r="B9" s="71"/>
      <c r="C9" s="56" t="s">
        <v>75</v>
      </c>
      <c r="D9" s="57"/>
      <c r="E9" s="21" t="s">
        <v>8</v>
      </c>
      <c r="F9" s="22">
        <v>399000</v>
      </c>
      <c r="G9" s="21">
        <v>1</v>
      </c>
      <c r="H9" s="22">
        <f t="shared" si="0"/>
        <v>399000</v>
      </c>
      <c r="I9" s="1"/>
    </row>
    <row r="10" spans="1:9" ht="24" customHeight="1">
      <c r="A10" s="70"/>
      <c r="B10" s="71"/>
      <c r="C10" s="56" t="s">
        <v>71</v>
      </c>
      <c r="D10" s="57"/>
      <c r="E10" s="21" t="s">
        <v>9</v>
      </c>
      <c r="F10" s="22">
        <v>750000</v>
      </c>
      <c r="G10" s="21">
        <v>1</v>
      </c>
      <c r="H10" s="22">
        <f t="shared" si="0"/>
        <v>750000</v>
      </c>
      <c r="I10" s="1"/>
    </row>
    <row r="11" spans="1:9" ht="24" customHeight="1">
      <c r="A11" s="70"/>
      <c r="B11" s="71"/>
      <c r="C11" s="58"/>
      <c r="D11" s="59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76</v>
      </c>
      <c r="D12" s="57"/>
      <c r="E12" s="21" t="s">
        <v>77</v>
      </c>
      <c r="F12" s="22">
        <v>250000</v>
      </c>
      <c r="G12" s="21">
        <v>1</v>
      </c>
      <c r="H12" s="22">
        <f t="shared" si="0"/>
        <v>250000</v>
      </c>
      <c r="I12" s="1"/>
    </row>
    <row r="13" spans="1:9" ht="31.5" customHeight="1">
      <c r="A13" s="70"/>
      <c r="B13" s="71"/>
      <c r="C13" s="136" t="s">
        <v>81</v>
      </c>
      <c r="D13" s="137"/>
      <c r="E13" s="21" t="s">
        <v>77</v>
      </c>
      <c r="F13" s="22">
        <v>190000</v>
      </c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79</v>
      </c>
      <c r="D14" s="53"/>
      <c r="E14" s="21" t="s">
        <v>61</v>
      </c>
      <c r="F14" s="22">
        <v>80000</v>
      </c>
      <c r="G14" s="21">
        <v>1</v>
      </c>
      <c r="H14" s="22">
        <f t="shared" si="0"/>
        <v>80000</v>
      </c>
      <c r="I14" s="1"/>
    </row>
    <row r="15" spans="1:9" ht="24" customHeight="1">
      <c r="A15" s="70"/>
      <c r="B15" s="71"/>
      <c r="C15" s="134" t="s">
        <v>80</v>
      </c>
      <c r="D15" s="135"/>
      <c r="E15" s="21" t="s">
        <v>61</v>
      </c>
      <c r="F15" s="22">
        <v>80000</v>
      </c>
      <c r="G15" s="21"/>
      <c r="H15" s="22">
        <f t="shared" si="0"/>
        <v>0</v>
      </c>
      <c r="I15" s="1"/>
    </row>
    <row r="16" spans="1:9" ht="24" customHeight="1">
      <c r="A16" s="70"/>
      <c r="B16" s="71"/>
      <c r="C16" s="52" t="s">
        <v>78</v>
      </c>
      <c r="D16" s="53"/>
      <c r="E16" s="21" t="s">
        <v>62</v>
      </c>
      <c r="F16" s="22">
        <v>85000</v>
      </c>
      <c r="G16" s="21">
        <v>1</v>
      </c>
      <c r="H16" s="22">
        <f t="shared" si="0"/>
        <v>85000</v>
      </c>
      <c r="I16" s="1"/>
    </row>
    <row r="17" spans="1:9">
      <c r="A17" s="70"/>
      <c r="B17" s="71"/>
      <c r="C17" s="61" t="s">
        <v>69</v>
      </c>
      <c r="D17" s="62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84</v>
      </c>
      <c r="D18" s="62"/>
      <c r="E18" s="24" t="s">
        <v>64</v>
      </c>
      <c r="F18" s="25">
        <v>235000</v>
      </c>
      <c r="G18" s="24">
        <v>1</v>
      </c>
      <c r="H18" s="22">
        <f t="shared" si="0"/>
        <v>235000</v>
      </c>
      <c r="I18" s="1"/>
    </row>
    <row r="19" spans="1:9">
      <c r="A19" s="70"/>
      <c r="B19" s="71"/>
      <c r="C19" s="54" t="s">
        <v>70</v>
      </c>
      <c r="D19" s="55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60</v>
      </c>
      <c r="B21" s="73"/>
      <c r="C21" s="49" t="s">
        <v>11</v>
      </c>
      <c r="D21" s="49"/>
      <c r="E21" s="63">
        <f>SUM(H6:H20)</f>
        <v>2978000</v>
      </c>
      <c r="F21" s="63"/>
      <c r="G21" s="26">
        <v>1</v>
      </c>
      <c r="H21" s="124" t="s">
        <v>13</v>
      </c>
      <c r="I21" s="1"/>
    </row>
    <row r="22" spans="1:9" ht="12.75" customHeight="1">
      <c r="A22" s="74"/>
      <c r="B22" s="75"/>
      <c r="C22" s="49"/>
      <c r="D22" s="49"/>
      <c r="E22" s="63">
        <f>E21*G21</f>
        <v>2978000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16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66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23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13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26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2978000</v>
      </c>
      <c r="G36" s="129"/>
      <c r="H36" s="33" t="s">
        <v>13</v>
      </c>
      <c r="I36" s="1"/>
    </row>
    <row r="37" spans="1:9" ht="16.5" customHeight="1">
      <c r="A37" s="94" t="s">
        <v>25</v>
      </c>
      <c r="B37" s="95"/>
      <c r="C37" s="82" t="b">
        <f>IF(F38="카드+현금",Sheet3!C9,IF(F38="현금+카드",Sheet3!C6))</f>
        <v>0</v>
      </c>
      <c r="D37" s="83"/>
      <c r="E37" s="32" t="s">
        <v>14</v>
      </c>
      <c r="F37" s="127">
        <f>F36*1.1-F36</f>
        <v>297800.00000000047</v>
      </c>
      <c r="G37" s="128"/>
      <c r="H37" s="34"/>
      <c r="I37" s="1"/>
    </row>
    <row r="38" spans="1:9" ht="17.25" customHeight="1">
      <c r="A38" s="94" t="s">
        <v>21</v>
      </c>
      <c r="B38" s="95"/>
      <c r="C38" s="107"/>
      <c r="D38" s="108"/>
      <c r="E38" s="32" t="s">
        <v>20</v>
      </c>
      <c r="F38" s="80" t="s">
        <v>58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22</v>
      </c>
      <c r="B39" s="103"/>
      <c r="C39" s="109">
        <f>SUM(C36:C37)-C38</f>
        <v>0</v>
      </c>
      <c r="D39" s="110"/>
      <c r="E39" s="36" t="s">
        <v>59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15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3275800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2978000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2725800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2978000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2978000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2978000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2025-05-01T10:33:26Z</dcterms:modified>
</cp:coreProperties>
</file>