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bookViews>
    <workbookView xWindow="0" yWindow="0" windowWidth="18765" windowHeight="17535"/>
  </bookViews>
  <sheets>
    <sheet name="Sheet1" sheetId="1" r:id="rId1"/>
    <sheet name="Sheet3" sheetId="3" state="hidden" r:id="rId2"/>
    <sheet name="Sheet2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<sst xmlns="http://schemas.openxmlformats.org/spreadsheetml/2006/main" count="105" uniqueCount="93">
  <si>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</si>
  <si>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</si>
  <si>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</si>
  <si>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</si>
  <si>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</si>
  <si>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</si>
  <si>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</si>
  <si>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</si>
  <si>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</si>
  <si>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</si>
  <si>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</si>
  <si>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</si>
  <si>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</si>
  <si>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</si>
  <si>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</si>
  <si>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</si>
  <si>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</si>
  <si>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</si>
  <si>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</si>
  <si>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</si>
  <si>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</si>
  <si>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</si>
  <si>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</si>
  <si>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</si>
  <si>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</si>
  <si>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</si>
  <si>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</si>
  <si>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</si>
  <si>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</si>
  <si>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</si>
  <si>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</si>
  <si>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</si>
  <si>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</si>
  <si>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</si>
  <si>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</si>
  <si>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</si>
  <si>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</si>
  <si>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</si>
  <si>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</si>
  <si>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</si>
  <si>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</si>
  <si>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</si>
  <si>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</si>
  <si>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</si>
  <si>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</si>
  <si>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</si>
  <si>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</si>
  <si>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</si>
  <si>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</si>
  <si>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</si>
  <si>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</si>
  <si>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</si>
  <si>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</si>
  <si>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</si>
  <si>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</si>
  <si>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</si>
  <si>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</si>
  <si>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</si>
  <si>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</si>
  <si>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</si>
  <si>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</si>
  <si>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</si>
  <si>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</si>
  <si>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</si>
  <si>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</si>
  <si>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</si>
  <si>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</si>
  <si>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</si>
  <si>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</si>
  <si>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</si>
  <si>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</si>
  <si>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</si>
  <si>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</si>
  <si>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</si>
  <si>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 xml:space="preserve">인텔 코어i5-12세대 12400 6코어12쓰레드 </t>
    <phoneticPr fontId="1" type="noConversion"/>
  </si>
  <si>
    <t>ASRock H610M-HDV/M.2 R2.0 D4</t>
    <phoneticPr fontId="1" type="noConversion"/>
  </si>
  <si>
    <t>인텔 UHD 내장그래픽</t>
    <phoneticPr fontId="1" type="noConversion"/>
  </si>
  <si>
    <t>마이크론 NVME M.2 500GB (pcie4.0)-&gt;3.0 후속으로 속도가 더  빠릅니다 .</t>
    <phoneticPr fontId="1" type="noConversion"/>
  </si>
  <si>
    <t>DAVEN V200 (블랙) 미니</t>
    <phoneticPr fontId="1" type="noConversion"/>
  </si>
  <si>
    <t>마이크로닉스 정격400W</t>
    <phoneticPr fontId="1" type="noConversion"/>
  </si>
  <si>
    <t>유선 키보드+마우스셋트 서비스</t>
    <phoneticPr fontId="1" type="noConversion"/>
  </si>
  <si>
    <t>로젠택배 2중안전에어캡 (택배발송)</t>
    <phoneticPr fontId="1" type="noConversion"/>
  </si>
  <si>
    <t>배송비</t>
    <phoneticPr fontId="1" type="noConversion"/>
  </si>
  <si>
    <t>키보드</t>
    <phoneticPr fontId="1" type="noConversion"/>
  </si>
  <si>
    <t>패드</t>
    <phoneticPr fontId="1" type="noConversion"/>
  </si>
  <si>
    <t>마우스패드 서비스</t>
    <phoneticPr fontId="1" type="noConversion"/>
  </si>
  <si>
    <t>기존 김동욱고객님 직접 상담</t>
    <phoneticPr fontId="1" type="noConversion"/>
  </si>
  <si>
    <t>인텔 정품쿨러</t>
    <phoneticPr fontId="1" type="noConversion"/>
  </si>
  <si>
    <t>타무즈 DDR4 25600 (3200) 16GB</t>
    <phoneticPr fontId="1" type="noConversion"/>
  </si>
  <si>
    <t>법무사 김대윤사무소(부산)</t>
    <phoneticPr fontId="1" type="noConversion"/>
  </si>
  <si>
    <t>삼성전자 S24C310</t>
    <phoneticPr fontId="1" type="noConversion"/>
  </si>
  <si>
    <t>모니터</t>
    <phoneticPr fontId="1" type="noConversion"/>
  </si>
  <si>
    <t>명륜로129번길1, 2층 법무사 김대윤사무소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</si>
</sst>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8" borderId="14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topLeftCell="A10" zoomScaleNormal="100" zoomScaleSheetLayoutView="100" workbookViewId="0">
      <selection activeCell="C30" sqref="C30:D3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89</v>
      </c>
      <c r="C1" s="41" t="s">
        <v>69</v>
      </c>
      <c r="D1" s="42"/>
      <c r="E1" s="116"/>
      <c r="F1" s="117"/>
      <c r="G1" s="117"/>
      <c r="H1" s="118"/>
    </row>
    <row r="2" spans="1:9" ht="22.5" customHeight="1">
      <c r="A2" s="15" t="s">
        <v>34</v>
      </c>
      <c r="B2" s="16">
        <v>1057125169</v>
      </c>
      <c r="C2" s="43"/>
      <c r="D2" s="44"/>
      <c r="E2" s="119"/>
      <c r="F2" s="120"/>
      <c r="G2" s="120"/>
      <c r="H2" s="121"/>
    </row>
    <row r="3" spans="1:9" ht="22.5" customHeight="1">
      <c r="A3" s="15" t="s">
        <v>35</v>
      </c>
      <c r="B3" s="17">
        <f ca="1">TODAY()</f>
        <v>45763</v>
      </c>
      <c r="C3" s="15" t="s">
        <v>36</v>
      </c>
      <c r="D3" s="18"/>
      <c r="E3" s="119"/>
      <c r="F3" s="120"/>
      <c r="G3" s="120"/>
      <c r="H3" s="121"/>
    </row>
    <row r="4" spans="1:9" ht="22.5" customHeight="1">
      <c r="A4" s="19" t="s">
        <v>33</v>
      </c>
      <c r="B4" s="47" t="s">
        <v>86</v>
      </c>
      <c r="C4" s="47"/>
      <c r="D4" s="48"/>
      <c r="E4" s="122"/>
      <c r="F4" s="123"/>
      <c r="G4" s="123"/>
      <c r="H4" s="124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1" t="s">
        <v>70</v>
      </c>
      <c r="B6" s="72"/>
      <c r="C6" s="58" t="s">
        <v>74</v>
      </c>
      <c r="D6" s="59"/>
      <c r="E6" s="21" t="s">
        <v>6</v>
      </c>
      <c r="F6" s="22">
        <v>200000</v>
      </c>
      <c r="G6" s="21">
        <v>1</v>
      </c>
      <c r="H6" s="22">
        <f>F6*G6</f>
        <v>200000</v>
      </c>
      <c r="I6" s="1"/>
    </row>
    <row r="7" spans="1:9" ht="24" customHeight="1">
      <c r="A7" s="73"/>
      <c r="B7" s="74"/>
      <c r="C7" s="60" t="s">
        <v>87</v>
      </c>
      <c r="D7" s="61"/>
      <c r="E7" s="23" t="s">
        <v>11</v>
      </c>
      <c r="F7" s="22"/>
      <c r="G7" s="21"/>
      <c r="H7" s="22">
        <f t="shared" ref="H7:H20" si="0">F7*G7</f>
        <v>0</v>
      </c>
      <c r="I7" s="1"/>
    </row>
    <row r="8" spans="1:9" ht="25.5" customHeight="1">
      <c r="A8" s="73"/>
      <c r="B8" s="74"/>
      <c r="C8" s="128" t="s">
        <v>75</v>
      </c>
      <c r="D8" s="129"/>
      <c r="E8" s="21" t="s">
        <v>7</v>
      </c>
      <c r="F8" s="22">
        <v>100000</v>
      </c>
      <c r="G8" s="21">
        <v>1</v>
      </c>
      <c r="H8" s="22">
        <f t="shared" si="0"/>
        <v>100000</v>
      </c>
      <c r="I8" s="1"/>
    </row>
    <row r="9" spans="1:9" ht="37.5" customHeight="1">
      <c r="A9" s="73"/>
      <c r="B9" s="74"/>
      <c r="C9" s="58" t="s">
        <v>88</v>
      </c>
      <c r="D9" s="59"/>
      <c r="E9" s="21" t="s">
        <v>8</v>
      </c>
      <c r="F9" s="22">
        <v>35000</v>
      </c>
      <c r="G9" s="21">
        <v>1</v>
      </c>
      <c r="H9" s="22">
        <f t="shared" si="0"/>
        <v>35000</v>
      </c>
      <c r="I9" s="1"/>
    </row>
    <row r="10" spans="1:9" ht="24" customHeight="1">
      <c r="A10" s="73"/>
      <c r="B10" s="74"/>
      <c r="C10" s="58" t="s">
        <v>76</v>
      </c>
      <c r="D10" s="59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73"/>
      <c r="B11" s="74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3"/>
      <c r="B12" s="74"/>
      <c r="C12" s="62" t="s">
        <v>77</v>
      </c>
      <c r="D12" s="63"/>
      <c r="E12" s="21" t="s">
        <v>10</v>
      </c>
      <c r="F12" s="22">
        <v>55000</v>
      </c>
      <c r="G12" s="21">
        <v>1</v>
      </c>
      <c r="H12" s="22">
        <f t="shared" si="0"/>
        <v>55000</v>
      </c>
      <c r="I12" s="1"/>
    </row>
    <row r="13" spans="1:9" ht="31.5" customHeight="1">
      <c r="A13" s="73"/>
      <c r="B13" s="74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3"/>
      <c r="B14" s="74"/>
      <c r="C14" s="52" t="s">
        <v>78</v>
      </c>
      <c r="D14" s="53"/>
      <c r="E14" s="21" t="s">
        <v>62</v>
      </c>
      <c r="F14" s="22">
        <v>20000</v>
      </c>
      <c r="G14" s="21">
        <v>1</v>
      </c>
      <c r="H14" s="22">
        <f t="shared" si="0"/>
        <v>20000</v>
      </c>
      <c r="I14" s="1"/>
    </row>
    <row r="15" spans="1:9" ht="24" customHeight="1">
      <c r="A15" s="73"/>
      <c r="B15" s="74"/>
      <c r="C15" s="52" t="s">
        <v>79</v>
      </c>
      <c r="D15" s="53"/>
      <c r="E15" s="21" t="s">
        <v>63</v>
      </c>
      <c r="F15" s="22">
        <v>30000</v>
      </c>
      <c r="G15" s="21">
        <v>1</v>
      </c>
      <c r="H15" s="22">
        <f t="shared" si="0"/>
        <v>30000</v>
      </c>
      <c r="I15" s="1"/>
    </row>
    <row r="16" spans="1:9" ht="24" customHeight="1">
      <c r="A16" s="73"/>
      <c r="B16" s="74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3"/>
      <c r="B17" s="74"/>
      <c r="C17" s="64" t="s">
        <v>71</v>
      </c>
      <c r="D17" s="6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3"/>
      <c r="B18" s="74"/>
      <c r="C18" s="81" t="s">
        <v>72</v>
      </c>
      <c r="D18" s="65"/>
      <c r="E18" s="24" t="s">
        <v>66</v>
      </c>
      <c r="F18" s="25">
        <v>170000</v>
      </c>
      <c r="G18" s="24">
        <v>1</v>
      </c>
      <c r="H18" s="22">
        <f t="shared" si="0"/>
        <v>170000</v>
      </c>
      <c r="I18" s="1"/>
    </row>
    <row r="19" spans="1:9">
      <c r="A19" s="73"/>
      <c r="B19" s="74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3"/>
      <c r="B20" s="74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5" t="s">
        <v>61</v>
      </c>
      <c r="B21" s="76"/>
      <c r="C21" s="49" t="s">
        <v>12</v>
      </c>
      <c r="D21" s="49"/>
      <c r="E21" s="66">
        <f>SUM(H6:H20)</f>
        <v>690000</v>
      </c>
      <c r="F21" s="66"/>
      <c r="G21" s="26">
        <v>1</v>
      </c>
      <c r="H21" s="127" t="s">
        <v>14</v>
      </c>
      <c r="I21" s="1"/>
    </row>
    <row r="22" spans="1:9" ht="12.75" customHeight="1">
      <c r="A22" s="77"/>
      <c r="B22" s="78"/>
      <c r="C22" s="49"/>
      <c r="D22" s="49"/>
      <c r="E22" s="66">
        <f>E21*G21</f>
        <v>690000</v>
      </c>
      <c r="F22" s="66"/>
      <c r="G22" s="66"/>
      <c r="H22" s="127"/>
      <c r="I22" s="1"/>
    </row>
    <row r="23" spans="1:9" ht="12.75" customHeight="1">
      <c r="A23" s="77"/>
      <c r="B23" s="78"/>
      <c r="C23" s="49"/>
      <c r="D23" s="49"/>
      <c r="E23" s="66"/>
      <c r="F23" s="66"/>
      <c r="G23" s="66"/>
      <c r="H23" s="127"/>
      <c r="I23" s="1"/>
    </row>
    <row r="24" spans="1:9" ht="17.25" customHeight="1">
      <c r="A24" s="77"/>
      <c r="B24" s="78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9"/>
      <c r="B25" s="80"/>
      <c r="C25" s="52" t="s">
        <v>90</v>
      </c>
      <c r="D25" s="53"/>
      <c r="E25" s="28" t="s">
        <v>91</v>
      </c>
      <c r="F25" s="22">
        <v>120000</v>
      </c>
      <c r="G25" s="21">
        <v>1</v>
      </c>
      <c r="H25" s="22">
        <f>F25*G25</f>
        <v>120000</v>
      </c>
      <c r="I25" s="1"/>
    </row>
    <row r="26" spans="1:9" ht="25.15" customHeight="1">
      <c r="A26" s="99" t="s">
        <v>68</v>
      </c>
      <c r="B26" s="100"/>
      <c r="C26" s="82" t="s">
        <v>80</v>
      </c>
      <c r="D26" s="82"/>
      <c r="E26" s="28" t="s">
        <v>83</v>
      </c>
      <c r="F26" s="22">
        <v>0</v>
      </c>
      <c r="G26" s="21">
        <v>1</v>
      </c>
      <c r="H26" s="22">
        <f>F26*G26</f>
        <v>0</v>
      </c>
      <c r="I26" s="1"/>
    </row>
    <row r="27" spans="1:9">
      <c r="A27" s="101"/>
      <c r="B27" s="102"/>
      <c r="C27" s="82" t="s">
        <v>85</v>
      </c>
      <c r="D27" s="82"/>
      <c r="E27" s="28" t="s">
        <v>84</v>
      </c>
      <c r="F27" s="22">
        <v>0</v>
      </c>
      <c r="G27" s="21">
        <v>1</v>
      </c>
      <c r="H27" s="22">
        <f t="shared" ref="H27:H33" si="1">F27*G27</f>
        <v>0</v>
      </c>
      <c r="I27" s="1"/>
    </row>
    <row r="28" spans="1:9">
      <c r="A28" s="101"/>
      <c r="B28" s="102"/>
      <c r="C28" s="82"/>
      <c r="D28" s="82"/>
      <c r="E28" s="28"/>
      <c r="F28" s="22"/>
      <c r="G28" s="21"/>
      <c r="H28" s="22">
        <f t="shared" si="1"/>
        <v>0</v>
      </c>
      <c r="I28" s="1"/>
    </row>
    <row r="29" spans="1:9">
      <c r="A29" s="101"/>
      <c r="B29" s="102"/>
      <c r="C29" s="82" t="s">
        <v>81</v>
      </c>
      <c r="D29" s="82"/>
      <c r="E29" s="28" t="s">
        <v>82</v>
      </c>
      <c r="F29" s="22">
        <v>10000</v>
      </c>
      <c r="G29" s="21">
        <v>1</v>
      </c>
      <c r="H29" s="22">
        <f t="shared" si="1"/>
        <v>10000</v>
      </c>
      <c r="I29" s="1"/>
    </row>
    <row r="30" spans="1:9">
      <c r="A30" s="101"/>
      <c r="B30" s="102"/>
      <c r="C30" s="82"/>
      <c r="D30" s="82"/>
      <c r="E30" s="28"/>
      <c r="F30" s="22"/>
      <c r="G30" s="21"/>
      <c r="H30" s="22">
        <f t="shared" si="1"/>
        <v>0</v>
      </c>
      <c r="I30" s="1"/>
    </row>
    <row r="31" spans="1:9">
      <c r="A31" s="101"/>
      <c r="B31" s="102"/>
      <c r="C31" s="82" t="s">
        <v>92</v>
      </c>
      <c r="D31" s="82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1"/>
      <c r="B32" s="102"/>
      <c r="C32" s="95"/>
      <c r="D32" s="96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3"/>
      <c r="B33" s="104"/>
      <c r="C33" s="95"/>
      <c r="D33" s="96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5" t="s">
        <v>24</v>
      </c>
      <c r="B34" s="106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67">
        <f>SUM(H25:H33)</f>
        <v>130000</v>
      </c>
      <c r="F34" s="68"/>
      <c r="G34" s="68"/>
      <c r="H34" s="125" t="s">
        <v>14</v>
      </c>
      <c r="I34" s="1"/>
    </row>
    <row r="35" spans="1:9" ht="14.25" customHeight="1">
      <c r="A35" s="107"/>
      <c r="B35" s="108"/>
      <c r="C35" s="91"/>
      <c r="D35" s="92"/>
      <c r="E35" s="69"/>
      <c r="F35" s="70"/>
      <c r="G35" s="70"/>
      <c r="H35" s="126"/>
      <c r="I35" s="1"/>
    </row>
    <row r="36" spans="1:9" ht="16.5" customHeight="1">
      <c r="A36" s="97" t="s">
        <v>27</v>
      </c>
      <c r="B36" s="98"/>
      <c r="C36" s="87" t="b">
        <f>IF(F38="카드+현금",Sheet3!C11,IF(F38="현금+카드",Sheet3!C4))</f>
        <v>0</v>
      </c>
      <c r="D36" s="88"/>
      <c r="E36" s="32" t="s">
        <v>4</v>
      </c>
      <c r="F36" s="132">
        <f>SUM(E22,E34)</f>
        <v>820000</v>
      </c>
      <c r="G36" s="132"/>
      <c r="H36" s="33" t="s">
        <v>14</v>
      </c>
      <c r="I36" s="1"/>
    </row>
    <row r="37" spans="1:9" ht="16.5" customHeight="1">
      <c r="A37" s="97" t="s">
        <v>26</v>
      </c>
      <c r="B37" s="98"/>
      <c r="C37" s="85" t="b">
        <f>IF(F38="카드+현금",Sheet3!C9,IF(F38="현금+카드",Sheet3!C6))</f>
        <v>0</v>
      </c>
      <c r="D37" s="86"/>
      <c r="E37" s="32" t="s">
        <v>15</v>
      </c>
      <c r="F37" s="130">
        <f>F36*1.1-F36</f>
        <v>82000.000000000116</v>
      </c>
      <c r="G37" s="131"/>
      <c r="H37" s="34"/>
      <c r="I37" s="1"/>
    </row>
    <row r="38" spans="1:9" ht="17.25" customHeight="1">
      <c r="A38" s="97" t="s">
        <v>22</v>
      </c>
      <c r="B38" s="98"/>
      <c r="C38" s="110"/>
      <c r="D38" s="111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5" t="s">
        <v>23</v>
      </c>
      <c r="B39" s="106"/>
      <c r="C39" s="112">
        <f>SUM(C36:C37)-C38</f>
        <v>0</v>
      </c>
      <c r="D39" s="113"/>
      <c r="E39" s="36" t="s">
        <v>60</v>
      </c>
      <c r="F39" s="134">
        <v>2000</v>
      </c>
      <c r="G39" s="135"/>
      <c r="H39" s="136"/>
      <c r="I39" s="1"/>
    </row>
    <row r="40" spans="1:9" ht="20.25" customHeight="1">
      <c r="A40" s="107"/>
      <c r="B40" s="108"/>
      <c r="C40" s="114"/>
      <c r="D40" s="115"/>
      <c r="E40" s="37" t="s">
        <v>16</v>
      </c>
      <c r="F40" s="133">
        <f>IF(F38="현금(이체X)",F36,IF(F38="웹결제",ROUND(Sheet2!B7,-4),IF(F38="이체 및 현금영수증",F36+F36*10%,IF(F38="이체 및 세금계산서",F36+F36*10%,IF(F38="이체 및 세금계산서",F36+F36*10%,)))))-F39</f>
        <v>900000</v>
      </c>
      <c r="G40" s="133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-2000.0000000001164</v>
      </c>
      <c r="I41" s="1"/>
    </row>
    <row r="42" spans="1:9" ht="16.5" customHeight="1">
      <c r="B42" s="12"/>
      <c r="C42" s="1"/>
      <c r="D42" s="1"/>
      <c r="E42" s="109"/>
      <c r="F42" s="109"/>
      <c r="G42" s="109"/>
      <c r="H42" s="109"/>
      <c r="I42" s="1"/>
    </row>
    <row r="43" spans="1:9">
      <c r="A43" s="39"/>
      <c r="B43" s="39"/>
      <c r="C43" s="1"/>
      <c r="D43" s="1"/>
      <c r="E43" s="109"/>
      <c r="F43" s="109"/>
      <c r="G43" s="109"/>
      <c r="H43" s="109"/>
      <c r="I43" s="1"/>
    </row>
    <row r="44" spans="1:9">
      <c r="C44" s="1"/>
      <c r="D44" s="1"/>
      <c r="E44" s="109"/>
      <c r="F44" s="109"/>
      <c r="G44" s="109"/>
      <c r="H44" s="10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820000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352000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820000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820000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820000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2025-04-16T09:03:00Z</cp:lastPrinted>
  <dcterms:created xsi:type="dcterms:W3CDTF">2019-03-28T03:58:09Z</dcterms:created>
  <dcterms:modified xsi:type="dcterms:W3CDTF">2025-04-16T09:13:54Z</dcterms:modified>
</cp:coreProperties>
</file>