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8_{0AB1B9D9-065F-4D10-A2E8-1E5C3DCC95BA}" xr6:coauthVersionLast="47" xr6:coauthVersionMax="47" xr10:uidLastSave="{00000000-0000-0000-0000-000000000000}"/>
  <bookViews>
    <workbookView xWindow="-21120" yWindow="1650" windowWidth="18060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<sst xmlns="http://schemas.openxmlformats.org/spreadsheetml/2006/main" count="109" uniqueCount="96">
  <si>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</si>
  <si>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</si>
  <si>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</si>
  <si>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</si>
  <si>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</si>
  <si>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</si>
  <si>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</si>
  <si>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</si>
  <si>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</si>
  <si>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</si>
  <si>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</si>
  <si>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</si>
  <si>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</si>
  <si>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</si>
  <si>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</si>
  <si>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</si>
  <si>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</si>
  <si>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</si>
  <si>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</si>
  <si>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</si>
  <si>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</si>
  <si>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</si>
  <si>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</si>
  <si>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</si>
  <si>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</si>
  <si>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</si>
  <si>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</si>
  <si>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</si>
  <si>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</si>
  <si>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</si>
  <si>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</si>
  <si>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</si>
  <si>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</si>
  <si>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</si>
  <si>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</si>
  <si>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</si>
  <si>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</si>
  <si>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</si>
  <si>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</si>
  <si>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</si>
  <si>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</si>
  <si>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</si>
  <si>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</si>
  <si>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</si>
  <si>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</si>
  <si>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</si>
  <si>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</si>
  <si>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</si>
  <si>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</si>
  <si>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</si>
  <si>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</si>
  <si>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</si>
  <si>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</si>
  <si>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</si>
  <si>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</si>
  <si>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</si>
  <si>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</si>
  <si>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</si>
  <si>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</si>
  <si>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</si>
  <si>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</si>
  <si>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</si>
  <si>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</si>
  <si>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</si>
  <si>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</si>
  <si>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</si>
  <si>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</si>
  <si>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</si>
  <si>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</si>
  <si>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</si>
  <si>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</si>
  <si>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</si>
  <si>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</si>
  <si>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인텔정품쿨러</t>
    <phoneticPr fontId="1" type="noConversion"/>
  </si>
  <si>
    <t>MSI PRO H610M-E DDR4</t>
    <phoneticPr fontId="1" type="noConversion"/>
  </si>
  <si>
    <t>타무즈 DDR4-3200 CL22 (16GB)</t>
    <phoneticPr fontId="1" type="noConversion"/>
  </si>
  <si>
    <t>Western Digital WD Blue SN580 M.2 NVMe (500GB)</t>
    <phoneticPr fontId="1" type="noConversion"/>
  </si>
  <si>
    <t>마이크로닉스 COOLMAX FOCUS II 500W ETA BRONZE</t>
    <phoneticPr fontId="1" type="noConversion"/>
  </si>
  <si>
    <t>기존 그래픽카드 1050 장착</t>
    <phoneticPr fontId="1" type="noConversion"/>
  </si>
  <si>
    <t>마이크로닉스 COOLMAX 가성비 NO.2</t>
    <phoneticPr fontId="1" type="noConversion"/>
  </si>
  <si>
    <t>인텔 코어i3-12세대 12100F 4코어8쓰레드</t>
    <phoneticPr fontId="1" type="noConversion"/>
  </si>
  <si>
    <t>DVD멀티 히타치  LG</t>
    <phoneticPr fontId="1" type="noConversion"/>
  </si>
  <si>
    <t>DVD</t>
    <phoneticPr fontId="1" type="noConversion"/>
  </si>
  <si>
    <t>기존 컴퓨터  COOLMAX FOCUS II 500W ETA BRONZE</t>
    <phoneticPr fontId="1" type="noConversion"/>
  </si>
  <si>
    <t>파워교체</t>
    <phoneticPr fontId="1" type="noConversion"/>
  </si>
  <si>
    <t>SSD 2.5 256GB  새상품 ( AS3년보증)</t>
    <phoneticPr fontId="1" type="noConversion"/>
  </si>
  <si>
    <t>기존 하드중에 시게이트 하드 17년-&gt; 그냥장착만</t>
    <phoneticPr fontId="1" type="noConversion"/>
  </si>
  <si>
    <t>17년이전 하드 -&gt; 포맷</t>
    <phoneticPr fontId="1" type="noConversion"/>
  </si>
  <si>
    <t>점검 pc 드라이버셋팅</t>
    <phoneticPr fontId="1" type="noConversion"/>
  </si>
  <si>
    <t>점검및셋팅</t>
    <phoneticPr fontId="1" type="noConversion"/>
  </si>
  <si>
    <t xml:space="preserve">컴퓨터청소 </t>
    <phoneticPr fontId="1" type="noConversion"/>
  </si>
  <si>
    <t>Western Digital WD Blue 7200/64M (1TB, WD10EZEX)</t>
    <phoneticPr fontId="1" type="noConversion"/>
  </si>
  <si>
    <t>HDD</t>
    <phoneticPr fontId="1" type="noConversion"/>
  </si>
  <si>
    <t>DVI 케이블 챙겨드리기 (메인PC)</t>
    <phoneticPr fontId="1" type="noConversion"/>
  </si>
  <si>
    <t xml:space="preserve">가정용 사진 백업 </t>
    <phoneticPr fontId="1" type="noConversion"/>
  </si>
  <si>
    <t>김현재고객님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</si>
</sst>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95</v>
      </c>
      <c r="C1" s="41" t="s">
        <v>68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1023599139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45760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 t="s">
        <v>94</v>
      </c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69</v>
      </c>
      <c r="B6" s="71"/>
      <c r="C6" s="58" t="s">
        <v>80</v>
      </c>
      <c r="D6" s="59"/>
      <c r="E6" s="21" t="s">
        <v>6</v>
      </c>
      <c r="F6" s="22">
        <v>125000</v>
      </c>
      <c r="G6" s="21">
        <v>1</v>
      </c>
      <c r="H6" s="22">
        <f>F6*G6</f>
        <v>125000</v>
      </c>
      <c r="I6" s="1"/>
    </row>
    <row r="7" spans="1:9" ht="24" customHeight="1">
      <c r="A7" s="72"/>
      <c r="B7" s="73"/>
      <c r="C7" s="58" t="s">
        <v>73</v>
      </c>
      <c r="D7" s="59"/>
      <c r="E7" s="23" t="s">
        <v>11</v>
      </c>
      <c r="F7" s="22">
        <v>0</v>
      </c>
      <c r="G7" s="21"/>
      <c r="H7" s="22">
        <f t="shared" ref="H7:H20" si="0">F7*G7</f>
        <v>0</v>
      </c>
      <c r="I7" s="1"/>
    </row>
    <row r="8" spans="1:9" ht="25.5" customHeight="1">
      <c r="A8" s="72"/>
      <c r="B8" s="73"/>
      <c r="C8" s="127" t="s">
        <v>74</v>
      </c>
      <c r="D8" s="128"/>
      <c r="E8" s="21" t="s">
        <v>7</v>
      </c>
      <c r="F8" s="22">
        <v>92000</v>
      </c>
      <c r="G8" s="21">
        <v>1</v>
      </c>
      <c r="H8" s="22">
        <f t="shared" si="0"/>
        <v>92000</v>
      </c>
      <c r="I8" s="1"/>
    </row>
    <row r="9" spans="1:9" ht="37.5" customHeight="1">
      <c r="A9" s="72"/>
      <c r="B9" s="73"/>
      <c r="C9" s="58" t="s">
        <v>75</v>
      </c>
      <c r="D9" s="59"/>
      <c r="E9" s="21" t="s">
        <v>8</v>
      </c>
      <c r="F9" s="22">
        <v>37000</v>
      </c>
      <c r="G9" s="21">
        <v>1</v>
      </c>
      <c r="H9" s="22">
        <f t="shared" si="0"/>
        <v>37000</v>
      </c>
      <c r="I9" s="1"/>
    </row>
    <row r="10" spans="1:9" ht="24" customHeight="1">
      <c r="A10" s="72"/>
      <c r="B10" s="73"/>
      <c r="C10" s="58" t="s">
        <v>78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2"/>
      <c r="B11" s="73"/>
      <c r="C11" s="60" t="s">
        <v>81</v>
      </c>
      <c r="D11" s="61"/>
      <c r="E11" s="21" t="s">
        <v>82</v>
      </c>
      <c r="F11" s="22">
        <v>25000</v>
      </c>
      <c r="G11" s="21">
        <v>1</v>
      </c>
      <c r="H11" s="22">
        <f t="shared" si="0"/>
        <v>25000</v>
      </c>
      <c r="I11" s="1"/>
    </row>
    <row r="12" spans="1:9" ht="24" customHeight="1">
      <c r="A12" s="72"/>
      <c r="B12" s="73"/>
      <c r="C12" s="62" t="s">
        <v>76</v>
      </c>
      <c r="D12" s="59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72"/>
      <c r="B13" s="73"/>
      <c r="C13" s="52" t="s">
        <v>91</v>
      </c>
      <c r="D13" s="53"/>
      <c r="E13" s="21" t="s">
        <v>92</v>
      </c>
      <c r="F13" s="22">
        <v>82000</v>
      </c>
      <c r="G13" s="21">
        <v>1</v>
      </c>
      <c r="H13" s="22">
        <f t="shared" si="0"/>
        <v>82000</v>
      </c>
      <c r="I13" s="1"/>
    </row>
    <row r="14" spans="1:9" ht="29.25" customHeight="1">
      <c r="A14" s="72"/>
      <c r="B14" s="73"/>
      <c r="C14" s="52" t="s">
        <v>79</v>
      </c>
      <c r="D14" s="53"/>
      <c r="E14" s="21" t="s">
        <v>61</v>
      </c>
      <c r="F14" s="22">
        <v>22000</v>
      </c>
      <c r="G14" s="21">
        <v>1</v>
      </c>
      <c r="H14" s="22">
        <f t="shared" si="0"/>
        <v>22000</v>
      </c>
      <c r="I14" s="1"/>
    </row>
    <row r="15" spans="1:9" ht="24" customHeight="1">
      <c r="A15" s="72"/>
      <c r="B15" s="73"/>
      <c r="C15" s="52" t="s">
        <v>77</v>
      </c>
      <c r="D15" s="53"/>
      <c r="E15" s="21" t="s">
        <v>62</v>
      </c>
      <c r="F15" s="22">
        <v>45000</v>
      </c>
      <c r="G15" s="21">
        <v>1</v>
      </c>
      <c r="H15" s="22">
        <f t="shared" si="0"/>
        <v>45000</v>
      </c>
      <c r="I15" s="1"/>
    </row>
    <row r="16" spans="1:9" ht="24" customHeight="1">
      <c r="A16" s="72"/>
      <c r="B16" s="73"/>
      <c r="C16" s="54"/>
      <c r="D16" s="55"/>
      <c r="E16" s="21" t="s">
        <v>63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70</v>
      </c>
      <c r="D17" s="64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71</v>
      </c>
      <c r="D18" s="64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72</v>
      </c>
      <c r="D19" s="57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60</v>
      </c>
      <c r="B21" s="75"/>
      <c r="C21" s="49" t="s">
        <v>12</v>
      </c>
      <c r="D21" s="49"/>
      <c r="E21" s="65">
        <f>SUM(H6:H20)</f>
        <v>563000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563000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83</v>
      </c>
      <c r="D25" s="53"/>
      <c r="E25" s="28" t="s">
        <v>84</v>
      </c>
      <c r="F25" s="22">
        <v>45000</v>
      </c>
      <c r="G25" s="21">
        <v>1</v>
      </c>
      <c r="H25" s="22">
        <f>F25*G25</f>
        <v>45000</v>
      </c>
      <c r="I25" s="1"/>
    </row>
    <row r="26" spans="1:9" ht="25.15" customHeight="1">
      <c r="A26" s="98" t="s">
        <v>67</v>
      </c>
      <c r="B26" s="99"/>
      <c r="C26" s="81" t="s">
        <v>85</v>
      </c>
      <c r="D26" s="81"/>
      <c r="E26" s="28" t="s">
        <v>10</v>
      </c>
      <c r="F26" s="22">
        <v>35000</v>
      </c>
      <c r="G26" s="21">
        <v>1</v>
      </c>
      <c r="H26" s="22">
        <f>F26*G26</f>
        <v>35000</v>
      </c>
      <c r="I26" s="1"/>
    </row>
    <row r="27" spans="1:9">
      <c r="A27" s="100"/>
      <c r="B27" s="101"/>
      <c r="C27" s="81" t="s">
        <v>86</v>
      </c>
      <c r="D27" s="81"/>
      <c r="E27" s="28"/>
      <c r="F27" s="22"/>
      <c r="G27" s="21"/>
      <c r="H27" s="22">
        <f t="shared" ref="H27:H33" si="1">F27*G27</f>
        <v>0</v>
      </c>
      <c r="I27" s="1"/>
    </row>
    <row r="28" spans="1:9">
      <c r="A28" s="100"/>
      <c r="B28" s="101"/>
      <c r="C28" s="81" t="s">
        <v>87</v>
      </c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 t="s">
        <v>88</v>
      </c>
      <c r="D29" s="81"/>
      <c r="E29" s="28" t="s">
        <v>89</v>
      </c>
      <c r="F29" s="22">
        <v>0</v>
      </c>
      <c r="G29" s="21">
        <v>1</v>
      </c>
      <c r="H29" s="22">
        <f t="shared" si="1"/>
        <v>0</v>
      </c>
      <c r="I29" s="1"/>
    </row>
    <row r="30" spans="1:9">
      <c r="A30" s="100"/>
      <c r="B30" s="101"/>
      <c r="C30" s="81" t="s">
        <v>90</v>
      </c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 t="s">
        <v>93</v>
      </c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80000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643000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64300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58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59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707300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53</v>
      </c>
      <c r="B3" s="39"/>
      <c r="C3" s="39"/>
      <c r="E3" t="s">
        <v>46</v>
      </c>
      <c r="F3">
        <f>Sheet1!F36</f>
        <v>643000</v>
      </c>
    </row>
    <row r="4" spans="1:7">
      <c r="A4" t="s">
        <v>52</v>
      </c>
      <c r="B4" s="7" t="s">
        <v>50</v>
      </c>
      <c r="C4" s="9">
        <v>500000</v>
      </c>
      <c r="D4" t="s">
        <v>47</v>
      </c>
    </row>
    <row r="5" spans="1:7">
      <c r="B5" t="s">
        <v>15</v>
      </c>
      <c r="C5">
        <v>1.1000000000000001</v>
      </c>
      <c r="D5" t="s">
        <v>48</v>
      </c>
    </row>
    <row r="6" spans="1:7">
      <c r="B6" t="s">
        <v>45</v>
      </c>
      <c r="C6" s="10">
        <f>(F3-C4)*C5</f>
        <v>157300</v>
      </c>
      <c r="D6" t="s">
        <v>49</v>
      </c>
    </row>
    <row r="8" spans="1:7">
      <c r="A8" s="39" t="s">
        <v>54</v>
      </c>
      <c r="B8" s="39"/>
      <c r="C8" s="39"/>
    </row>
    <row r="9" spans="1:7">
      <c r="A9" t="s">
        <v>52</v>
      </c>
      <c r="B9" s="8" t="s">
        <v>51</v>
      </c>
      <c r="C9" s="11"/>
      <c r="D9" t="s">
        <v>47</v>
      </c>
      <c r="G9" s="10">
        <f>((F3*C10)-C9)/C10</f>
        <v>643000</v>
      </c>
    </row>
    <row r="10" spans="1:7">
      <c r="B10" t="s">
        <v>15</v>
      </c>
      <c r="C10">
        <v>1.1000000000000001</v>
      </c>
      <c r="D10" t="s">
        <v>48</v>
      </c>
    </row>
    <row r="11" spans="1:7">
      <c r="B11" t="s">
        <v>44</v>
      </c>
      <c r="C11" s="10">
        <f>ROUND(G9,-3)</f>
        <v>643000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57</v>
      </c>
      <c r="D2" t="s">
        <v>29</v>
      </c>
    </row>
    <row r="3" spans="1:5">
      <c r="A3" t="s">
        <v>19</v>
      </c>
      <c r="B3" t="s">
        <v>25</v>
      </c>
      <c r="C3" s="5" t="s">
        <v>56</v>
      </c>
      <c r="D3" s="4" t="s">
        <v>31</v>
      </c>
    </row>
    <row r="4" spans="1:5">
      <c r="A4" t="s">
        <v>20</v>
      </c>
      <c r="B4" s="2">
        <f>Sheet1!F36-(Sheet1!C36)</f>
        <v>643000</v>
      </c>
    </row>
    <row r="5" spans="1:5">
      <c r="A5" t="s">
        <v>55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2025-04-13T06:36:52Z</dcterms:modified>
</cp:coreProperties>
</file>