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6BD9E13-C6B7-43F1-BAF1-3EBCAB6E2328}" xr6:coauthVersionLast="47" xr6:coauthVersionMax="47" xr10:uidLastSave="{00000000-0000-0000-0000-000000000000}"/>
  <bookViews>
    <workbookView xWindow="41880" yWindow="300" windowWidth="15510" windowHeight="139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<sst xmlns="http://schemas.openxmlformats.org/spreadsheetml/2006/main" count="99" uniqueCount="87">
  <si>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</si>
  <si>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</si>
  <si>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</si>
  <si>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</si>
  <si>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</si>
  <si>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</si>
  <si>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</si>
  <si>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</si>
  <si>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</si>
  <si>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</si>
  <si>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</si>
  <si>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</si>
  <si>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</si>
  <si>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</si>
  <si>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</si>
  <si>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</si>
  <si>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</si>
  <si>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</si>
  <si>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</si>
  <si>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</si>
  <si>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</si>
  <si>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</si>
  <si>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</si>
  <si>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</si>
  <si>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</si>
  <si>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</si>
  <si>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</si>
  <si>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</si>
  <si>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</si>
  <si>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</si>
  <si>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</si>
  <si>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</si>
  <si>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</si>
  <si>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</si>
  <si>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</si>
  <si>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</si>
  <si>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</si>
  <si>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</si>
  <si>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</si>
  <si>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</si>
  <si>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</si>
  <si>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</si>
  <si>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</si>
  <si>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</si>
  <si>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</si>
  <si>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</si>
  <si>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</si>
  <si>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</si>
  <si>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</si>
  <si>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</si>
  <si>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</si>
  <si>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</si>
  <si>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</si>
  <si>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</si>
  <si>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</si>
  <si>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</si>
  <si>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</si>
  <si>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</si>
  <si>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</si>
  <si>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</si>
  <si>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</si>
  <si>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</si>
  <si>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</si>
  <si>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</si>
  <si>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</si>
  <si>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</si>
  <si>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</si>
  <si>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</si>
  <si>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</si>
  <si>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</si>
  <si>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</si>
  <si>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</si>
  <si>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</si>
  <si>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(멀티팩(정품))</t>
    <phoneticPr fontId="1" type="noConversion"/>
  </si>
  <si>
    <t>JONSBO CR-1000 EVO AUTO RGB (블랙)</t>
    <phoneticPr fontId="1" type="noConversion"/>
  </si>
  <si>
    <t xml:space="preserve">GIGABYTE A520M K V2 </t>
    <phoneticPr fontId="1" type="noConversion"/>
  </si>
  <si>
    <t>타무즈 DDR4-3200 CL22 (16GB)</t>
    <phoneticPr fontId="1" type="noConversion"/>
  </si>
  <si>
    <t>MANLI 지포스 RTX 4060 Nebula Black D6 8GB Twin 대원씨티에스</t>
    <phoneticPr fontId="1" type="noConversion"/>
  </si>
  <si>
    <t>앱코 U20M 큐빅 미니 (블랙)</t>
    <phoneticPr fontId="1" type="noConversion"/>
  </si>
  <si>
    <t>마이크로닉스 COOLMAX VISION II 600W</t>
    <phoneticPr fontId="1" type="noConversion"/>
  </si>
  <si>
    <t>이동휘(채널고객님)</t>
    <phoneticPr fontId="1" type="noConversion"/>
  </si>
  <si>
    <t>(몬헌 와일즈 100만원)</t>
    <phoneticPr fontId="1" type="noConversion"/>
  </si>
  <si>
    <t>Western Digital WD Blue SN580 M.2 NVMe (1TB)</t>
    <phoneticPr fontId="1" type="noConversion"/>
  </si>
  <si>
    <t>DP TO HDMI 케이블 서비스</t>
    <phoneticPr fontId="1" type="noConversion"/>
  </si>
  <si>
    <t>장패드 서비스</t>
    <phoneticPr fontId="1" type="noConversion"/>
  </si>
  <si>
    <t>케이블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</si>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</sst>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39</v>
      </c>
      <c r="B1" s="14" t="s">
        <v>80</v>
      </c>
      <c r="C1" s="41" t="s">
        <v>68</v>
      </c>
      <c r="D1" s="42"/>
      <c r="E1" s="115"/>
      <c r="F1" s="116"/>
      <c r="G1" s="116"/>
      <c r="H1" s="117"/>
    </row>
    <row r="2" spans="1:9" ht="22.5" customHeight="1">
      <c r="A2" s="15" t="s">
        <v>33</v>
      </c>
      <c r="B2" s="16">
        <v>1035402744</v>
      </c>
      <c r="C2" s="43"/>
      <c r="D2" s="44"/>
      <c r="E2" s="118"/>
      <c r="F2" s="119"/>
      <c r="G2" s="119"/>
      <c r="H2" s="120"/>
    </row>
    <row r="3" spans="1:9" ht="22.5" customHeight="1">
      <c r="A3" s="15" t="s">
        <v>34</v>
      </c>
      <c r="B3" s="17">
        <f ca="1">TODAY()</f>
        <v>45726</v>
      </c>
      <c r="C3" s="15" t="s">
        <v>35</v>
      </c>
      <c r="D3" s="18"/>
      <c r="E3" s="118"/>
      <c r="F3" s="119"/>
      <c r="G3" s="119"/>
      <c r="H3" s="120"/>
    </row>
    <row r="4" spans="1:9" ht="22.5" customHeight="1">
      <c r="A4" s="19" t="s">
        <v>32</v>
      </c>
      <c r="B4" s="47" t="s">
        <v>81</v>
      </c>
      <c r="C4" s="47"/>
      <c r="D4" s="48"/>
      <c r="E4" s="121"/>
      <c r="F4" s="122"/>
      <c r="G4" s="122"/>
      <c r="H4" s="123"/>
    </row>
    <row r="5" spans="1:9">
      <c r="A5" s="45"/>
      <c r="B5" s="46"/>
      <c r="C5" s="45" t="s">
        <v>4</v>
      </c>
      <c r="D5" s="46"/>
      <c r="E5" s="20" t="s">
        <v>0</v>
      </c>
      <c r="F5" s="20"/>
      <c r="G5" s="20"/>
      <c r="H5" s="20" t="s">
        <v>3</v>
      </c>
    </row>
    <row r="6" spans="1:9" ht="24" customHeight="1">
      <c r="A6" s="70" t="s">
        <v>69</v>
      </c>
      <c r="B6" s="71"/>
      <c r="C6" s="58" t="s">
        <v>73</v>
      </c>
      <c r="D6" s="59"/>
      <c r="E6" s="21" t="s">
        <v>5</v>
      </c>
      <c r="F6" s="22">
        <v>140000</v>
      </c>
      <c r="G6" s="21">
        <v>1</v>
      </c>
      <c r="H6" s="22">
        <f>F6*G6</f>
        <v>140000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10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6</v>
      </c>
      <c r="F8" s="22">
        <v>72000</v>
      </c>
      <c r="G8" s="21">
        <v>1</v>
      </c>
      <c r="H8" s="22">
        <f t="shared" si="0"/>
        <v>72000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7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77</v>
      </c>
      <c r="D10" s="59"/>
      <c r="E10" s="21" t="s">
        <v>8</v>
      </c>
      <c r="F10" s="22">
        <v>465000</v>
      </c>
      <c r="G10" s="21">
        <v>1</v>
      </c>
      <c r="H10" s="22">
        <f t="shared" si="0"/>
        <v>465000</v>
      </c>
      <c r="I10" s="1"/>
    </row>
    <row r="11" spans="1:9" ht="24" customHeight="1">
      <c r="A11" s="72"/>
      <c r="B11" s="73"/>
      <c r="C11" s="60"/>
      <c r="D11" s="61"/>
      <c r="E11" s="21" t="s">
        <v>43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82</v>
      </c>
      <c r="D12" s="59"/>
      <c r="E12" s="21" t="s">
        <v>9</v>
      </c>
      <c r="F12" s="22">
        <v>85000</v>
      </c>
      <c r="G12" s="21">
        <v>1</v>
      </c>
      <c r="H12" s="22">
        <f t="shared" si="0"/>
        <v>85000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61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62</v>
      </c>
      <c r="F15" s="22">
        <v>53000</v>
      </c>
      <c r="G15" s="21">
        <v>1</v>
      </c>
      <c r="H15" s="22">
        <f t="shared" si="0"/>
        <v>53000</v>
      </c>
      <c r="I15" s="1"/>
    </row>
    <row r="16" spans="1:9" ht="24" customHeight="1">
      <c r="A16" s="72"/>
      <c r="B16" s="73"/>
      <c r="C16" s="54"/>
      <c r="D16" s="5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70</v>
      </c>
      <c r="D17" s="64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72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60</v>
      </c>
      <c r="B21" s="75"/>
      <c r="C21" s="49" t="s">
        <v>11</v>
      </c>
      <c r="D21" s="49"/>
      <c r="E21" s="65">
        <f>SUM(H6:H20)</f>
        <v>988000</v>
      </c>
      <c r="F21" s="65"/>
      <c r="G21" s="26">
        <v>1</v>
      </c>
      <c r="H21" s="126" t="s">
        <v>13</v>
      </c>
      <c r="I21" s="1"/>
    </row>
    <row r="22" spans="1:9" ht="12.75" customHeight="1">
      <c r="A22" s="76"/>
      <c r="B22" s="77"/>
      <c r="C22" s="49"/>
      <c r="D22" s="49"/>
      <c r="E22" s="65">
        <f>E21*G21</f>
        <v>988000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16</v>
      </c>
      <c r="D24" s="93"/>
      <c r="E24" s="27" t="s">
        <v>0</v>
      </c>
      <c r="F24" s="27" t="s">
        <v>1</v>
      </c>
      <c r="G24" s="27" t="s">
        <v>2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 t="s">
        <v>85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8" t="s">
        <v>67</v>
      </c>
      <c r="B26" s="99"/>
      <c r="C26" s="81" t="s">
        <v>84</v>
      </c>
      <c r="D26" s="81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23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13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26</v>
      </c>
      <c r="B36" s="97"/>
      <c r="C36" s="86" t="b">
        <f>IF(F38="카드+현금",Sheet3!C11,IF(F38="현금+카드",Sheet3!C4))</f>
        <v>0</v>
      </c>
      <c r="D36" s="87"/>
      <c r="E36" s="32" t="s">
        <v>3</v>
      </c>
      <c r="F36" s="131">
        <f>SUM(E22,E34)</f>
        <v>988000</v>
      </c>
      <c r="G36" s="131"/>
      <c r="H36" s="33" t="s">
        <v>13</v>
      </c>
      <c r="I36" s="1"/>
    </row>
    <row r="37" spans="1:9" ht="16.5" customHeight="1">
      <c r="A37" s="96" t="s">
        <v>25</v>
      </c>
      <c r="B37" s="97"/>
      <c r="C37" s="84" t="b">
        <f>IF(F38="카드+현금",Sheet3!C9,IF(F38="현금+카드",Sheet3!C6))</f>
        <v>0</v>
      </c>
      <c r="D37" s="85"/>
      <c r="E37" s="32" t="s">
        <v>14</v>
      </c>
      <c r="F37" s="129">
        <f>F36*1.1-F36</f>
        <v>98800</v>
      </c>
      <c r="G37" s="130"/>
      <c r="H37" s="34"/>
      <c r="I37" s="1"/>
    </row>
    <row r="38" spans="1:9" ht="17.25" customHeight="1">
      <c r="A38" s="96" t="s">
        <v>21</v>
      </c>
      <c r="B38" s="97"/>
      <c r="C38" s="109"/>
      <c r="D38" s="110"/>
      <c r="E38" s="32" t="s">
        <v>20</v>
      </c>
      <c r="F38" s="82" t="s">
        <v>58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22</v>
      </c>
      <c r="B39" s="105"/>
      <c r="C39" s="111">
        <f>SUM(C36:C37)-C38</f>
        <v>0</v>
      </c>
      <c r="D39" s="112"/>
      <c r="E39" s="36" t="s">
        <v>59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15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1086800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42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988000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536800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987999.99999999988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988000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57</v>
      </c>
      <c r="D2" t="s">
        <v>28</v>
      </c>
    </row>
    <row r="3" spans="1:5">
      <c r="A3" t="s">
        <v>18</v>
      </c>
      <c r="B3" t="s">
        <v>24</v>
      </c>
      <c r="C3" s="5" t="s">
        <v>56</v>
      </c>
      <c r="D3" s="4" t="s">
        <v>30</v>
      </c>
    </row>
    <row r="4" spans="1:5">
      <c r="A4" t="s">
        <v>19</v>
      </c>
      <c r="B4" s="2">
        <f>Sheet1!F36-(Sheet1!C36)</f>
        <v>988000</v>
      </c>
    </row>
    <row r="5" spans="1:5">
      <c r="A5" t="s">
        <v>55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2025-03-10T05:06:14Z</cp:lastPrinted>
  <dcterms:created xsi:type="dcterms:W3CDTF">2019-03-28T03:58:09Z</dcterms:created>
  <dcterms:modified xsi:type="dcterms:W3CDTF">2025-03-10T09:03:00Z</dcterms:modified>
</cp:coreProperties>
</file>