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737C95B6-1C79-4D49-B804-4DE29F937D9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<sst xmlns="http://schemas.openxmlformats.org/spreadsheetml/2006/main" count="105" uniqueCount="93">
  <si>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</si>
  <si>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</si>
  <si>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</si>
  <si>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</si>
  <si>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</si>
  <si>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</si>
  <si>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</si>
  <si>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</si>
  <si>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</si>
  <si>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</si>
  <si>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</si>
  <si>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</si>
  <si>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</si>
  <si>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</si>
  <si>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</si>
  <si>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</si>
  <si>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</si>
  <si>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</si>
  <si>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</si>
  <si>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</si>
  <si>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</si>
  <si>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</si>
  <si>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</si>
  <si>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</si>
  <si>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</si>
  <si>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</si>
  <si>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</si>
  <si>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</si>
  <si>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</si>
  <si>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</si>
  <si>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</si>
  <si>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</si>
  <si>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</si>
  <si>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</si>
  <si>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</si>
  <si>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</si>
  <si>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</si>
  <si>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</si>
  <si>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</si>
  <si>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</si>
  <si>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</si>
  <si>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</si>
  <si>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</si>
  <si>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</si>
  <si>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</si>
  <si>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</si>
  <si>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</si>
  <si>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</si>
  <si>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</si>
  <si>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</si>
  <si>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</si>
  <si>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</si>
  <si>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</si>
  <si>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</si>
  <si>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</si>
  <si>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</si>
  <si>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</si>
  <si>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</si>
  <si>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</si>
  <si>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</si>
  <si>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</si>
  <si>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</si>
  <si>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</si>
  <si>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</si>
  <si>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</si>
  <si>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</si>
  <si>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</si>
  <si>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</si>
  <si>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</si>
  <si>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</si>
  <si>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</si>
  <si>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</si>
  <si>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</si>
  <si>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</si>
  <si>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HDD</t>
    <phoneticPr fontId="1" type="noConversion"/>
  </si>
  <si>
    <t>정품 윈도우 구매 ((선택사항))</t>
    <phoneticPr fontId="1" type="noConversion"/>
  </si>
  <si>
    <t>삼성전자 PM9A1 M.2 NVMe (1TB)7000MB</t>
    <phoneticPr fontId="1" type="noConversion"/>
  </si>
  <si>
    <t>MSI PRO B760M-A DDR4 II</t>
    <phoneticPr fontId="1" type="noConversion"/>
  </si>
  <si>
    <t>DDR4 25600 (3200) 16GBx2=32GB구성</t>
    <phoneticPr fontId="1" type="noConversion"/>
  </si>
  <si>
    <t>DEEPCOOL AG620 탱크형 (투팬 튼튼쿨러)</t>
    <phoneticPr fontId="1" type="noConversion"/>
  </si>
  <si>
    <t>마이크로닉스 Classic II 풀체인지 600W 80PLUS브론즈 ATX3.1</t>
    <phoneticPr fontId="1" type="noConversion"/>
  </si>
  <si>
    <t>멜로우피부과(신사점)서버(개인pc)</t>
    <phoneticPr fontId="1" type="noConversion"/>
  </si>
  <si>
    <t>인텔 i5-14세대 14400F (랩터레이크 리프레시) 12세대대비 4코어추가+2MB연산 처리추가</t>
    <phoneticPr fontId="1" type="noConversion"/>
  </si>
  <si>
    <t>MK210 무선 저소음 합본 셋트</t>
    <phoneticPr fontId="1" type="noConversion"/>
  </si>
  <si>
    <t>마우스패드</t>
    <phoneticPr fontId="1" type="noConversion"/>
  </si>
  <si>
    <t>키보드셋트</t>
    <phoneticPr fontId="1" type="noConversion"/>
  </si>
  <si>
    <t>패드</t>
    <phoneticPr fontId="1" type="noConversion"/>
  </si>
  <si>
    <t>이엠텍 지포스 RTX 4060 STORM X Dual OC D6 8GB</t>
    <phoneticPr fontId="1" type="noConversion"/>
  </si>
  <si>
    <t>데이븐 D6  6팬 강화유리 (블랙)</t>
    <phoneticPr fontId="1" type="noConversion"/>
  </si>
  <si>
    <t>서울특별시 관악구 봉천로 454 (봉천동, 미래오피스텔) 302호</t>
    <phoneticPr fontId="1" type="noConversion"/>
  </si>
  <si>
    <t>010-2833-5007</t>
    <phoneticPr fontId="1" type="noConversion"/>
  </si>
  <si>
    <t>개인컴퓨터 - (별도로 계산완료!!)</t>
    <phoneticPr fontId="1" type="noConversion"/>
  </si>
  <si>
    <t>배송비지원 + 랜선 2m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</si>
</sst>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10" fillId="7" borderId="12" xfId="0" applyFont="1" applyFill="1" applyBorder="1" applyAlignment="1">
      <alignment horizontal="center" vertical="center"/>
    </xf>
    <xf numFmtId="176" fontId="10" fillId="7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B5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43" t="s">
        <v>69</v>
      </c>
      <c r="D1" s="44"/>
      <c r="E1" s="121"/>
      <c r="F1" s="122"/>
      <c r="G1" s="122"/>
      <c r="H1" s="123"/>
    </row>
    <row r="2" spans="1:9" ht="22.5" customHeight="1">
      <c r="A2" s="15" t="s">
        <v>34</v>
      </c>
      <c r="B2" s="16" t="s">
        <v>90</v>
      </c>
      <c r="C2" s="45"/>
      <c r="D2" s="46"/>
      <c r="E2" s="124"/>
      <c r="F2" s="125"/>
      <c r="G2" s="125"/>
      <c r="H2" s="126"/>
    </row>
    <row r="3" spans="1:9" ht="22.5" customHeight="1">
      <c r="A3" s="15" t="s">
        <v>35</v>
      </c>
      <c r="B3" s="17">
        <f ca="1">TODAY()</f>
        <v>45710</v>
      </c>
      <c r="C3" s="15" t="s">
        <v>36</v>
      </c>
      <c r="D3" s="18"/>
      <c r="E3" s="124"/>
      <c r="F3" s="125"/>
      <c r="G3" s="125"/>
      <c r="H3" s="126"/>
    </row>
    <row r="4" spans="1:9" ht="22.5" customHeight="1">
      <c r="A4" s="19" t="s">
        <v>33</v>
      </c>
      <c r="B4" s="49" t="s">
        <v>89</v>
      </c>
      <c r="C4" s="49"/>
      <c r="D4" s="50"/>
      <c r="E4" s="127"/>
      <c r="F4" s="128"/>
      <c r="G4" s="128"/>
      <c r="H4" s="129"/>
    </row>
    <row r="5" spans="1:9">
      <c r="A5" s="47" t="s">
        <v>0</v>
      </c>
      <c r="B5" s="48"/>
      <c r="C5" s="47" t="s">
        <v>5</v>
      </c>
      <c r="D5" s="48"/>
      <c r="E5" s="20" t="s">
        <v>1</v>
      </c>
      <c r="F5" s="20"/>
      <c r="G5" s="20"/>
      <c r="H5" s="20" t="s">
        <v>4</v>
      </c>
    </row>
    <row r="6" spans="1:9" ht="24" customHeight="1">
      <c r="A6" s="73" t="s">
        <v>70</v>
      </c>
      <c r="B6" s="74"/>
      <c r="C6" s="133" t="s">
        <v>82</v>
      </c>
      <c r="D6" s="134"/>
      <c r="E6" s="21" t="s">
        <v>6</v>
      </c>
      <c r="F6" s="22">
        <v>195000</v>
      </c>
      <c r="G6" s="21">
        <v>1</v>
      </c>
      <c r="H6" s="22">
        <f>F6*G6</f>
        <v>195000</v>
      </c>
      <c r="I6" s="1"/>
    </row>
    <row r="7" spans="1:9" ht="24" customHeight="1">
      <c r="A7" s="75"/>
      <c r="B7" s="76"/>
      <c r="C7" s="60" t="s">
        <v>79</v>
      </c>
      <c r="D7" s="61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5"/>
      <c r="B8" s="76"/>
      <c r="C8" s="135" t="s">
        <v>77</v>
      </c>
      <c r="D8" s="136"/>
      <c r="E8" s="21" t="s">
        <v>7</v>
      </c>
      <c r="F8" s="22">
        <v>145000</v>
      </c>
      <c r="G8" s="21">
        <v>1</v>
      </c>
      <c r="H8" s="22">
        <f t="shared" si="0"/>
        <v>145000</v>
      </c>
      <c r="I8" s="1"/>
    </row>
    <row r="9" spans="1:9" ht="37.5" customHeight="1">
      <c r="A9" s="75"/>
      <c r="B9" s="76"/>
      <c r="C9" s="60" t="s">
        <v>78</v>
      </c>
      <c r="D9" s="61"/>
      <c r="E9" s="21" t="s">
        <v>8</v>
      </c>
      <c r="F9" s="22">
        <v>35000</v>
      </c>
      <c r="G9" s="21">
        <v>2</v>
      </c>
      <c r="H9" s="22">
        <f t="shared" si="0"/>
        <v>70000</v>
      </c>
      <c r="I9" s="1"/>
    </row>
    <row r="10" spans="1:9" ht="24" customHeight="1">
      <c r="A10" s="75"/>
      <c r="B10" s="76"/>
      <c r="C10" s="60" t="s">
        <v>87</v>
      </c>
      <c r="D10" s="61"/>
      <c r="E10" s="21" t="s">
        <v>9</v>
      </c>
      <c r="F10" s="22">
        <v>470000</v>
      </c>
      <c r="G10" s="21">
        <v>1</v>
      </c>
      <c r="H10" s="22">
        <f t="shared" si="0"/>
        <v>470000</v>
      </c>
      <c r="I10" s="1"/>
    </row>
    <row r="11" spans="1:9" ht="24" customHeight="1">
      <c r="A11" s="75"/>
      <c r="B11" s="76"/>
      <c r="C11" s="62"/>
      <c r="D11" s="6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5"/>
      <c r="B12" s="76"/>
      <c r="C12" s="64" t="s">
        <v>76</v>
      </c>
      <c r="D12" s="65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75"/>
      <c r="B13" s="76"/>
      <c r="C13" s="54"/>
      <c r="D13" s="55"/>
      <c r="E13" s="21" t="s">
        <v>74</v>
      </c>
      <c r="F13" s="22"/>
      <c r="G13" s="21"/>
      <c r="H13" s="22">
        <f t="shared" si="0"/>
        <v>0</v>
      </c>
      <c r="I13" s="1"/>
    </row>
    <row r="14" spans="1:9" ht="29.25" customHeight="1">
      <c r="A14" s="75"/>
      <c r="B14" s="76"/>
      <c r="C14" s="54" t="s">
        <v>88</v>
      </c>
      <c r="D14" s="55"/>
      <c r="E14" s="21" t="s">
        <v>62</v>
      </c>
      <c r="F14" s="22">
        <v>44000</v>
      </c>
      <c r="G14" s="21">
        <v>1</v>
      </c>
      <c r="H14" s="22">
        <f t="shared" si="0"/>
        <v>44000</v>
      </c>
      <c r="I14" s="1"/>
    </row>
    <row r="15" spans="1:9" ht="24" customHeight="1">
      <c r="A15" s="75"/>
      <c r="B15" s="76"/>
      <c r="C15" s="54" t="s">
        <v>80</v>
      </c>
      <c r="D15" s="55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5"/>
      <c r="B16" s="76"/>
      <c r="C16" s="56"/>
      <c r="D16" s="57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5"/>
      <c r="B17" s="76"/>
      <c r="C17" s="66" t="s">
        <v>71</v>
      </c>
      <c r="D17" s="67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5"/>
      <c r="B18" s="76"/>
      <c r="C18" s="83" t="s">
        <v>72</v>
      </c>
      <c r="D18" s="67"/>
      <c r="E18" s="39" t="s">
        <v>66</v>
      </c>
      <c r="F18" s="40"/>
      <c r="G18" s="39"/>
      <c r="H18" s="30">
        <f t="shared" si="0"/>
        <v>0</v>
      </c>
      <c r="I18" s="1"/>
    </row>
    <row r="19" spans="1:9">
      <c r="A19" s="75"/>
      <c r="B19" s="76"/>
      <c r="C19" s="58" t="s">
        <v>73</v>
      </c>
      <c r="D19" s="59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5"/>
      <c r="B20" s="76"/>
      <c r="C20" s="52" t="s">
        <v>75</v>
      </c>
      <c r="D20" s="53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7" t="s">
        <v>61</v>
      </c>
      <c r="B21" s="78"/>
      <c r="C21" s="51" t="s">
        <v>12</v>
      </c>
      <c r="D21" s="51"/>
      <c r="E21" s="68">
        <f>SUM(H6:H20)</f>
        <v>1220000</v>
      </c>
      <c r="F21" s="68"/>
      <c r="G21" s="26">
        <v>1</v>
      </c>
      <c r="H21" s="132" t="s">
        <v>14</v>
      </c>
      <c r="I21" s="1"/>
    </row>
    <row r="22" spans="1:9" ht="12.75" customHeight="1">
      <c r="A22" s="79"/>
      <c r="B22" s="80"/>
      <c r="C22" s="51"/>
      <c r="D22" s="51"/>
      <c r="E22" s="68">
        <f>E21*G21</f>
        <v>1220000</v>
      </c>
      <c r="F22" s="68"/>
      <c r="G22" s="68"/>
      <c r="H22" s="132"/>
      <c r="I22" s="1"/>
    </row>
    <row r="23" spans="1:9" ht="12.75" customHeight="1">
      <c r="A23" s="79"/>
      <c r="B23" s="80"/>
      <c r="C23" s="51"/>
      <c r="D23" s="51"/>
      <c r="E23" s="68"/>
      <c r="F23" s="68"/>
      <c r="G23" s="68"/>
      <c r="H23" s="132"/>
      <c r="I23" s="1"/>
    </row>
    <row r="24" spans="1:9" ht="17.25" customHeight="1">
      <c r="A24" s="79"/>
      <c r="B24" s="80"/>
      <c r="C24" s="96" t="s">
        <v>17</v>
      </c>
      <c r="D24" s="97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81"/>
      <c r="B25" s="82"/>
      <c r="C25" s="98" t="s">
        <v>83</v>
      </c>
      <c r="D25" s="99"/>
      <c r="E25" s="28" t="s">
        <v>85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104" t="s">
        <v>68</v>
      </c>
      <c r="B26" s="105"/>
      <c r="C26" s="84" t="s">
        <v>84</v>
      </c>
      <c r="D26" s="84"/>
      <c r="E26" s="28" t="s">
        <v>86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6"/>
      <c r="B27" s="107"/>
      <c r="C27" s="85" t="s">
        <v>92</v>
      </c>
      <c r="D27" s="85"/>
      <c r="E27" s="28"/>
      <c r="F27" s="22"/>
      <c r="G27" s="21"/>
      <c r="H27" s="22">
        <f t="shared" ref="H27:H33" si="1">F27*G27</f>
        <v>0</v>
      </c>
      <c r="I27" s="1"/>
    </row>
    <row r="28" spans="1:9">
      <c r="A28" s="106"/>
      <c r="B28" s="107"/>
      <c r="C28" s="84"/>
      <c r="D28" s="84"/>
      <c r="E28" s="28"/>
      <c r="F28" s="22"/>
      <c r="G28" s="21"/>
      <c r="H28" s="22">
        <f t="shared" si="1"/>
        <v>0</v>
      </c>
      <c r="I28" s="1"/>
    </row>
    <row r="29" spans="1:9">
      <c r="A29" s="106"/>
      <c r="B29" s="107"/>
      <c r="C29" s="85" t="s">
        <v>91</v>
      </c>
      <c r="D29" s="85"/>
      <c r="E29" s="28"/>
      <c r="F29" s="22"/>
      <c r="G29" s="21"/>
      <c r="H29" s="22">
        <f t="shared" si="1"/>
        <v>0</v>
      </c>
      <c r="I29" s="1"/>
    </row>
    <row r="30" spans="1:9">
      <c r="A30" s="106"/>
      <c r="B30" s="107"/>
      <c r="C30" s="84"/>
      <c r="D30" s="84"/>
      <c r="E30" s="28"/>
      <c r="F30" s="22"/>
      <c r="G30" s="21"/>
      <c r="H30" s="22">
        <f t="shared" si="1"/>
        <v>0</v>
      </c>
      <c r="I30" s="1"/>
    </row>
    <row r="31" spans="1:9">
      <c r="A31" s="106"/>
      <c r="B31" s="107"/>
      <c r="C31" s="84"/>
      <c r="D31" s="84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8"/>
      <c r="B33" s="109"/>
      <c r="C33" s="100"/>
      <c r="D33" s="101"/>
      <c r="E33" s="28"/>
      <c r="F33" s="22"/>
      <c r="G33" s="21"/>
      <c r="H33" s="22">
        <f t="shared" si="1"/>
        <v>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69">
        <f>SUM(H25:H33)</f>
        <v>0</v>
      </c>
      <c r="F34" s="70"/>
      <c r="G34" s="70"/>
      <c r="H34" s="130" t="s">
        <v>14</v>
      </c>
      <c r="I34" s="1"/>
    </row>
    <row r="35" spans="1:9" ht="14.25" customHeight="1">
      <c r="A35" s="112"/>
      <c r="B35" s="113"/>
      <c r="C35" s="94"/>
      <c r="D35" s="95"/>
      <c r="E35" s="71"/>
      <c r="F35" s="72"/>
      <c r="G35" s="72"/>
      <c r="H35" s="131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32" t="s">
        <v>4</v>
      </c>
      <c r="F36" s="139">
        <f>SUM(E22,E34)</f>
        <v>1220000</v>
      </c>
      <c r="G36" s="139"/>
      <c r="H36" s="33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32" t="s">
        <v>15</v>
      </c>
      <c r="F37" s="137">
        <f>F36*1.1-F36</f>
        <v>122000</v>
      </c>
      <c r="G37" s="138"/>
      <c r="H37" s="34"/>
      <c r="I37" s="1"/>
    </row>
    <row r="38" spans="1:9" ht="17.25" customHeight="1">
      <c r="A38" s="102" t="s">
        <v>22</v>
      </c>
      <c r="B38" s="103"/>
      <c r="C38" s="115"/>
      <c r="D38" s="116"/>
      <c r="E38" s="32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7">
        <f>SUM(C36:C37)-C38</f>
        <v>0</v>
      </c>
      <c r="D39" s="118"/>
      <c r="E39" s="36" t="s">
        <v>60</v>
      </c>
      <c r="F39" s="141"/>
      <c r="G39" s="142"/>
      <c r="H39" s="143"/>
      <c r="I39" s="1"/>
    </row>
    <row r="40" spans="1:9" ht="20.25" customHeight="1">
      <c r="A40" s="112"/>
      <c r="B40" s="113"/>
      <c r="C40" s="119"/>
      <c r="D40" s="120"/>
      <c r="E40" s="37" t="s">
        <v>16</v>
      </c>
      <c r="F40" s="140">
        <f>IF(F38="현금(이체X)",F36,IF(F38="웹결제",ROUND(Sheet2!B7,-4),IF(F38="이체 및 현금영수증",F36+F36*10%,IF(F38="이체 및 세금계산서",F36+F36*10%,IF(F38="이체 및 세금계산서",F36+F36*10%,)))))-F39</f>
        <v>1342000</v>
      </c>
      <c r="G40" s="140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2" t="s">
        <v>43</v>
      </c>
      <c r="G41" s="42"/>
      <c r="H41" s="6">
        <f>F40-(F37+F36)</f>
        <v>0</v>
      </c>
      <c r="I41" s="1"/>
    </row>
    <row r="42" spans="1:9" ht="16.5" customHeight="1">
      <c r="B42" s="12"/>
      <c r="C42" s="1"/>
      <c r="D42" s="1"/>
      <c r="E42" s="114"/>
      <c r="F42" s="114"/>
      <c r="G42" s="114"/>
      <c r="H42" s="114"/>
      <c r="I42" s="1"/>
    </row>
    <row r="43" spans="1:9">
      <c r="A43" s="41"/>
      <c r="B43" s="41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1" t="s">
        <v>54</v>
      </c>
      <c r="B3" s="41"/>
      <c r="C3" s="41"/>
      <c r="E3" t="s">
        <v>47</v>
      </c>
      <c r="F3">
        <f>Sheet1!F36</f>
        <v>1220000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792000.00000000012</v>
      </c>
      <c r="D6" t="s">
        <v>50</v>
      </c>
    </row>
    <row r="8" spans="1:7">
      <c r="A8" s="41" t="s">
        <v>55</v>
      </c>
      <c r="B8" s="41"/>
      <c r="C8" s="41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1220000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1220000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2025-02-22T01:59:54Z</cp:lastPrinted>
  <dcterms:created xsi:type="dcterms:W3CDTF">2019-03-28T03:58:09Z</dcterms:created>
  <dcterms:modified xsi:type="dcterms:W3CDTF">2025-02-22T06:02:58Z</dcterms:modified>
</cp:coreProperties>
</file>