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2A2DD5AB-1652-4BD7-ACDA-161865B3451E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<sst xmlns="http://schemas.openxmlformats.org/spreadsheetml/2006/main" count="103" uniqueCount="91">
  <si>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</si>
  <si>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</si>
  <si>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</si>
  <si>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</si>
  <si>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</si>
  <si>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</si>
  <si>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</si>
  <si>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</si>
  <si>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</si>
  <si>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</si>
  <si>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</si>
  <si>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</si>
  <si>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</si>
  <si>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</si>
  <si>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</si>
  <si>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</si>
  <si>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</si>
  <si>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</si>
  <si>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</si>
  <si>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</si>
  <si>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</si>
  <si>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</si>
  <si>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</si>
  <si>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</si>
  <si>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</si>
  <si>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</si>
  <si>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</si>
  <si>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</si>
  <si>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</si>
  <si>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</si>
  <si>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</si>
  <si>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</si>
  <si>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</si>
  <si>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</si>
  <si>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</si>
  <si>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</si>
  <si>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</si>
  <si>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</si>
  <si>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</si>
  <si>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</si>
  <si>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</si>
  <si>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</si>
  <si>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</si>
  <si>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</si>
  <si>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</si>
  <si>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</si>
  <si>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</si>
  <si>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</si>
  <si>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</si>
  <si>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</si>
  <si>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</si>
  <si>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</si>
  <si>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</si>
  <si>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</si>
  <si>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</si>
  <si>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</si>
  <si>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</si>
  <si>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</si>
  <si>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</si>
  <si>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</si>
  <si>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</si>
  <si>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</si>
  <si>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</si>
  <si>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</si>
  <si>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</si>
  <si>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</si>
  <si>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</si>
  <si>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</si>
  <si>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</si>
  <si>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</si>
  <si>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</si>
  <si>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</si>
  <si>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</si>
  <si>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</si>
  <si>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JONSBO CR-1000 EVO AUTO RGB (블랙)</t>
    <phoneticPr fontId="1" type="noConversion"/>
  </si>
  <si>
    <t>MSI PRO H610M-E DDR4</t>
    <phoneticPr fontId="1" type="noConversion"/>
  </si>
  <si>
    <t>마이크론 NVME 2400 512GB</t>
    <phoneticPr fontId="1" type="noConversion"/>
  </si>
  <si>
    <t>앱코 U20M 큐빅 미니 (블랙)</t>
    <phoneticPr fontId="1" type="noConversion"/>
  </si>
  <si>
    <t>마이크로닉스 COOLMAX FOCUS II 600W ETA BRONZE</t>
    <phoneticPr fontId="1" type="noConversion"/>
  </si>
  <si>
    <t>향남읍 택배 월요일배송 (화요일도착)</t>
    <phoneticPr fontId="1" type="noConversion"/>
  </si>
  <si>
    <t xml:space="preserve"> 윈도우 10으로설치 -</t>
    <phoneticPr fontId="1" type="noConversion"/>
  </si>
  <si>
    <t>이중에어캡  택배 배송 ~</t>
    <phoneticPr fontId="1" type="noConversion"/>
  </si>
  <si>
    <t>배송비</t>
    <phoneticPr fontId="1" type="noConversion"/>
  </si>
  <si>
    <t>USB 설치파일 담아주세요  (USB 서비스 )</t>
    <phoneticPr fontId="1" type="noConversion"/>
  </si>
  <si>
    <t>키보드 합본셋트 +장패드서비스</t>
    <phoneticPr fontId="1" type="noConversion"/>
  </si>
  <si>
    <t>키보드셋트</t>
    <phoneticPr fontId="1" type="noConversion"/>
  </si>
  <si>
    <t>UHD 내장그래픽 활용</t>
    <phoneticPr fontId="1" type="noConversion"/>
  </si>
  <si>
    <t>삼성전자 DDR4-3200 (32GB)x2=64GB</t>
    <phoneticPr fontId="1" type="noConversion"/>
  </si>
  <si>
    <t>인텔 코어i5-14세대 14400 (랩터레이크 리프레시) (벌크)</t>
    <phoneticPr fontId="1" type="noConversion"/>
  </si>
  <si>
    <t xml:space="preserve">16GB 드라이버파일 </t>
    <phoneticPr fontId="1" type="noConversion"/>
  </si>
  <si>
    <t>최문영 (구매)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</si>
</sst>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90</v>
      </c>
      <c r="C1" s="41" t="s">
        <v>69</v>
      </c>
      <c r="D1" s="42"/>
      <c r="E1" s="117"/>
      <c r="F1" s="118"/>
      <c r="G1" s="118"/>
      <c r="H1" s="119"/>
    </row>
    <row r="2" spans="1:9" ht="22.5" customHeight="1">
      <c r="A2" s="15" t="s">
        <v>34</v>
      </c>
      <c r="B2" s="16">
        <v>1055815583</v>
      </c>
      <c r="C2" s="43"/>
      <c r="D2" s="44"/>
      <c r="E2" s="120"/>
      <c r="F2" s="121"/>
      <c r="G2" s="121"/>
      <c r="H2" s="122"/>
    </row>
    <row r="3" spans="1:9" ht="22.5" customHeight="1">
      <c r="A3" s="15" t="s">
        <v>35</v>
      </c>
      <c r="B3" s="17">
        <f ca="1">TODAY()</f>
        <v>45696</v>
      </c>
      <c r="C3" s="15" t="s">
        <v>36</v>
      </c>
      <c r="D3" s="18"/>
      <c r="E3" s="120"/>
      <c r="F3" s="121"/>
      <c r="G3" s="121"/>
      <c r="H3" s="122"/>
    </row>
    <row r="4" spans="1:9" ht="22.5" customHeight="1">
      <c r="A4" s="19" t="s">
        <v>33</v>
      </c>
      <c r="B4" s="47" t="s">
        <v>79</v>
      </c>
      <c r="C4" s="47"/>
      <c r="D4" s="48"/>
      <c r="E4" s="123"/>
      <c r="F4" s="124"/>
      <c r="G4" s="124"/>
      <c r="H4" s="125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129" t="s">
        <v>88</v>
      </c>
      <c r="D6" s="130"/>
      <c r="E6" s="21" t="s">
        <v>6</v>
      </c>
      <c r="F6" s="22">
        <v>230000</v>
      </c>
      <c r="G6" s="21">
        <v>1</v>
      </c>
      <c r="H6" s="22">
        <f>F6*G6</f>
        <v>230000</v>
      </c>
      <c r="I6" s="1"/>
    </row>
    <row r="7" spans="1:9" ht="24" customHeight="1">
      <c r="A7" s="72"/>
      <c r="B7" s="73"/>
      <c r="C7" s="131" t="s">
        <v>74</v>
      </c>
      <c r="D7" s="130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32" t="s">
        <v>75</v>
      </c>
      <c r="D8" s="133"/>
      <c r="E8" s="21" t="s">
        <v>7</v>
      </c>
      <c r="F8" s="22">
        <v>92000</v>
      </c>
      <c r="G8" s="21">
        <v>1</v>
      </c>
      <c r="H8" s="22">
        <f t="shared" si="0"/>
        <v>92000</v>
      </c>
      <c r="I8" s="1"/>
    </row>
    <row r="9" spans="1:9" ht="37.5" customHeight="1">
      <c r="A9" s="72"/>
      <c r="B9" s="73"/>
      <c r="C9" s="131" t="s">
        <v>87</v>
      </c>
      <c r="D9" s="130"/>
      <c r="E9" s="21" t="s">
        <v>8</v>
      </c>
      <c r="F9" s="22">
        <v>90000</v>
      </c>
      <c r="G9" s="21">
        <v>2</v>
      </c>
      <c r="H9" s="22">
        <f t="shared" si="0"/>
        <v>180000</v>
      </c>
      <c r="I9" s="1"/>
    </row>
    <row r="10" spans="1:9" ht="24" customHeight="1">
      <c r="A10" s="72"/>
      <c r="B10" s="73"/>
      <c r="C10" s="58" t="s">
        <v>86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76</v>
      </c>
      <c r="D12" s="61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77</v>
      </c>
      <c r="D14" s="53"/>
      <c r="E14" s="21" t="s">
        <v>62</v>
      </c>
      <c r="F14" s="22">
        <v>35000</v>
      </c>
      <c r="G14" s="21">
        <v>1</v>
      </c>
      <c r="H14" s="22">
        <f t="shared" si="0"/>
        <v>35000</v>
      </c>
      <c r="I14" s="1"/>
    </row>
    <row r="15" spans="1:9" ht="24" customHeight="1">
      <c r="A15" s="72"/>
      <c r="B15" s="73"/>
      <c r="C15" s="52" t="s">
        <v>78</v>
      </c>
      <c r="D15" s="53"/>
      <c r="E15" s="21" t="s">
        <v>63</v>
      </c>
      <c r="F15" s="22">
        <v>55000</v>
      </c>
      <c r="G15" s="21">
        <v>1</v>
      </c>
      <c r="H15" s="22">
        <f t="shared" si="0"/>
        <v>55000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>
        <v>2000</v>
      </c>
      <c r="G20" s="24">
        <v>-1</v>
      </c>
      <c r="H20" s="22">
        <f t="shared" si="0"/>
        <v>-2000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750000</v>
      </c>
      <c r="F21" s="65"/>
      <c r="G21" s="26">
        <v>1</v>
      </c>
      <c r="H21" s="128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750000</v>
      </c>
      <c r="F22" s="65"/>
      <c r="G22" s="65"/>
      <c r="H22" s="128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8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94" t="s">
        <v>89</v>
      </c>
      <c r="D25" s="95"/>
      <c r="E25" s="28"/>
      <c r="F25" s="22">
        <v>8000</v>
      </c>
      <c r="G25" s="21">
        <v>1</v>
      </c>
      <c r="H25" s="22">
        <f>F25*G25</f>
        <v>8000</v>
      </c>
      <c r="I25" s="1"/>
    </row>
    <row r="26" spans="1:9" ht="25.15" customHeight="1">
      <c r="A26" s="100" t="s">
        <v>68</v>
      </c>
      <c r="B26" s="101"/>
      <c r="C26" s="81" t="s">
        <v>80</v>
      </c>
      <c r="D26" s="81"/>
      <c r="E26" s="28"/>
      <c r="F26" s="22"/>
      <c r="G26" s="21"/>
      <c r="H26" s="22">
        <f>F26*G26</f>
        <v>0</v>
      </c>
      <c r="I26" s="1"/>
    </row>
    <row r="27" spans="1:9">
      <c r="A27" s="102"/>
      <c r="B27" s="103"/>
      <c r="C27" s="81" t="s">
        <v>83</v>
      </c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2"/>
      <c r="B28" s="103"/>
      <c r="C28" s="81" t="s">
        <v>81</v>
      </c>
      <c r="D28" s="81"/>
      <c r="E28" s="28" t="s">
        <v>82</v>
      </c>
      <c r="F28" s="22">
        <v>10000</v>
      </c>
      <c r="G28" s="21">
        <v>1</v>
      </c>
      <c r="H28" s="22">
        <f t="shared" si="1"/>
        <v>10000</v>
      </c>
      <c r="I28" s="1"/>
    </row>
    <row r="29" spans="1:9">
      <c r="A29" s="102"/>
      <c r="B29" s="103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2"/>
      <c r="B30" s="103"/>
      <c r="C30" s="81" t="s">
        <v>84</v>
      </c>
      <c r="D30" s="81"/>
      <c r="E30" s="28" t="s">
        <v>85</v>
      </c>
      <c r="F30" s="22">
        <v>0</v>
      </c>
      <c r="G30" s="21">
        <v>1</v>
      </c>
      <c r="H30" s="22">
        <f t="shared" si="1"/>
        <v>0</v>
      </c>
      <c r="I30" s="1"/>
    </row>
    <row r="31" spans="1:9">
      <c r="A31" s="102"/>
      <c r="B31" s="103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2"/>
      <c r="B32" s="103"/>
      <c r="C32" s="96"/>
      <c r="D32" s="97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4"/>
      <c r="B33" s="105"/>
      <c r="C33" s="96"/>
      <c r="D33" s="97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6" t="s">
        <v>24</v>
      </c>
      <c r="B34" s="107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18000</v>
      </c>
      <c r="F34" s="67"/>
      <c r="G34" s="67"/>
      <c r="H34" s="126" t="s">
        <v>14</v>
      </c>
      <c r="I34" s="1"/>
    </row>
    <row r="35" spans="1:9" ht="14.25" customHeight="1">
      <c r="A35" s="108"/>
      <c r="B35" s="109"/>
      <c r="C35" s="90"/>
      <c r="D35" s="91"/>
      <c r="E35" s="68"/>
      <c r="F35" s="69"/>
      <c r="G35" s="69"/>
      <c r="H35" s="127"/>
      <c r="I35" s="1"/>
    </row>
    <row r="36" spans="1:9" ht="16.5" customHeight="1">
      <c r="A36" s="98" t="s">
        <v>27</v>
      </c>
      <c r="B36" s="99"/>
      <c r="C36" s="86" t="b">
        <f>IF(F38="카드+현금",Sheet3!C11,IF(F38="현금+카드",Sheet3!C4))</f>
        <v>0</v>
      </c>
      <c r="D36" s="87"/>
      <c r="E36" s="32" t="s">
        <v>4</v>
      </c>
      <c r="F36" s="136">
        <f>SUM(E22,E34)</f>
        <v>768000</v>
      </c>
      <c r="G36" s="136"/>
      <c r="H36" s="33" t="s">
        <v>14</v>
      </c>
      <c r="I36" s="1"/>
    </row>
    <row r="37" spans="1:9" ht="16.5" customHeight="1">
      <c r="A37" s="98" t="s">
        <v>26</v>
      </c>
      <c r="B37" s="99"/>
      <c r="C37" s="84" t="b">
        <f>IF(F38="카드+현금",Sheet3!C9,IF(F38="현금+카드",Sheet3!C6))</f>
        <v>0</v>
      </c>
      <c r="D37" s="85"/>
      <c r="E37" s="32" t="s">
        <v>15</v>
      </c>
      <c r="F37" s="134">
        <f>F36*1.1-F36</f>
        <v>76800.000000000116</v>
      </c>
      <c r="G37" s="135"/>
      <c r="H37" s="34"/>
      <c r="I37" s="1"/>
    </row>
    <row r="38" spans="1:9" ht="17.25" customHeight="1">
      <c r="A38" s="98" t="s">
        <v>22</v>
      </c>
      <c r="B38" s="99"/>
      <c r="C38" s="111"/>
      <c r="D38" s="112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6" t="s">
        <v>23</v>
      </c>
      <c r="B39" s="107"/>
      <c r="C39" s="113">
        <f>SUM(C36:C37)-C38</f>
        <v>0</v>
      </c>
      <c r="D39" s="114"/>
      <c r="E39" s="36" t="s">
        <v>60</v>
      </c>
      <c r="F39" s="138"/>
      <c r="G39" s="139"/>
      <c r="H39" s="140"/>
      <c r="I39" s="1"/>
    </row>
    <row r="40" spans="1:9" ht="20.25" customHeight="1">
      <c r="A40" s="108"/>
      <c r="B40" s="109"/>
      <c r="C40" s="115"/>
      <c r="D40" s="116"/>
      <c r="E40" s="37" t="s">
        <v>16</v>
      </c>
      <c r="F40" s="137">
        <f>IF(F38="현금(이체X)",F36,IF(F38="웹결제",ROUND(Sheet2!B7,-4),IF(F38="이체 및 현금영수증",F36+F36*10%,IF(F38="이체 및 세금계산서",F36+F36*10%,IF(F38="이체 및 세금계산서",F36+F36*10%,)))))-F39</f>
        <v>844800</v>
      </c>
      <c r="G40" s="137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10"/>
      <c r="F42" s="110"/>
      <c r="G42" s="110"/>
      <c r="H42" s="110"/>
      <c r="I42" s="1"/>
    </row>
    <row r="43" spans="1:9">
      <c r="A43" s="39"/>
      <c r="B43" s="39"/>
      <c r="C43" s="1"/>
      <c r="D43" s="1"/>
      <c r="E43" s="110"/>
      <c r="F43" s="110"/>
      <c r="G43" s="110"/>
      <c r="H43" s="110"/>
      <c r="I43" s="1"/>
    </row>
    <row r="44" spans="1:9">
      <c r="C44" s="1"/>
      <c r="D44" s="1"/>
      <c r="E44" s="110"/>
      <c r="F44" s="110"/>
      <c r="G44" s="110"/>
      <c r="H44" s="110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768000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294800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768000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768000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768000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2025-02-08T06:13:02Z</cp:lastPrinted>
  <dcterms:created xsi:type="dcterms:W3CDTF">2019-03-28T03:58:09Z</dcterms:created>
  <dcterms:modified xsi:type="dcterms:W3CDTF">2025-02-08T06:37:55Z</dcterms:modified>
</cp:coreProperties>
</file>